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7485" windowHeight="3960" activeTab="3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dio'!$2:$3</definedName>
    <definedName name="_xlnm.Print_Titles" localSheetId="1">'prihodi'!$5:$5</definedName>
    <definedName name="_xlnm.Print_Area" localSheetId="0">'bilanca'!$A$3:$G$30</definedName>
    <definedName name="_xlnm.Print_Area" localSheetId="4">'posebni dio'!$A$1:$E$126</definedName>
    <definedName name="_xlnm.Print_Area" localSheetId="1">'prihodi'!$A$1:$H$67</definedName>
    <definedName name="_xlnm.Print_Area" localSheetId="3">'račun financiranja'!$A$1:$H$18</definedName>
    <definedName name="_xlnm.Print_Area" localSheetId="2">'rashodi-opći dio'!$A$1:$H$58</definedName>
  </definedNames>
  <calcPr fullCalcOnLoad="1"/>
</workbook>
</file>

<file path=xl/sharedStrings.xml><?xml version="1.0" encoding="utf-8"?>
<sst xmlns="http://schemas.openxmlformats.org/spreadsheetml/2006/main" count="339" uniqueCount="151">
  <si>
    <t>Uređaji, strojevi i oprema za ostale namjene</t>
  </si>
  <si>
    <t>Ulaganja u računalne programe</t>
  </si>
  <si>
    <t xml:space="preserve">       PLAN PRIHODA I RASHODA FONDA ZA RAZVOJ I ZAPOŠLJAVANJE ZA 2002. GODINU</t>
  </si>
  <si>
    <t>Podskupina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</si>
  <si>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</si>
  <si>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</si>
  <si>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</si>
  <si>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</si>
  <si>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</si>
  <si>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</si>
  <si>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</si>
  <si>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</si>
  <si>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</si>
  <si>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</si>
  <si>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</si>
  <si>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</si>
  <si>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>Financijski rashodi</t>
  </si>
  <si>
    <t>Rashodi za nabavu proizvedene dugotrajne imovine</t>
  </si>
  <si>
    <t>4221</t>
  </si>
  <si>
    <t>Uredska oprema i namještaj</t>
  </si>
  <si>
    <t>4222</t>
  </si>
  <si>
    <t>Komunikacijska oprema</t>
  </si>
  <si>
    <t>Postrojenja i oprema</t>
  </si>
  <si>
    <t>Prijevozna sredstva u cestovnom prometu</t>
  </si>
  <si>
    <t>Nematerijalna proizvedena imovina</t>
  </si>
  <si>
    <t>PRIMICI OD FINANCIJSKE IMOVINE I ZADUŽIVANJA</t>
  </si>
  <si>
    <t>Primici od prodaje dionica i udjela u glavnici</t>
  </si>
  <si>
    <t>Dionice i udjeli u glavnici trgovačkih društava u javnom sektoru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</si>
  <si>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</si>
  <si>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</si>
  <si>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</si>
  <si>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</si>
  <si>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</si>
  <si>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</si>
  <si>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</si>
  <si>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</si>
  <si>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</si>
  <si>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kamata po vrijednosnim papirima</t>
  </si>
  <si>
    <t>Prihodi od pozitivnih tečajnih razlika</t>
  </si>
  <si>
    <t>Prihodi od dividendi</t>
  </si>
  <si>
    <t>Naziv prihoda</t>
  </si>
  <si>
    <t>B. RAČUN FINANCIRANJA</t>
  </si>
  <si>
    <t>Prihodi od nefinancijske imovine</t>
  </si>
  <si>
    <t>Prihodi od zakupa i iznajmljivanja imovine</t>
  </si>
  <si>
    <t>Prihodi po posebnim propisima</t>
  </si>
  <si>
    <t>Ostali nespomenuti prihodi</t>
  </si>
  <si>
    <t>Prihodi od prodaje neproizvedene imovine</t>
  </si>
  <si>
    <t>Zemljište</t>
  </si>
  <si>
    <t>Prihodi od prodaje materijalne imovine-prirodnih bogatstava</t>
  </si>
  <si>
    <t>Prihodi od prodaje građevinskih objekata</t>
  </si>
  <si>
    <t>Poslovni objekti</t>
  </si>
  <si>
    <t>Prihodi od prodaje proizvedene dugotrajne imovine</t>
  </si>
  <si>
    <t>Prihodi od prodaje postrojenja i opreme</t>
  </si>
  <si>
    <t>Oprema za održavanje i zaštitu</t>
  </si>
  <si>
    <t>Rashodi za zaposlene</t>
  </si>
  <si>
    <t>Plaće za redovan rad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</si>
  <si>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</si>
  <si>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</si>
  <si>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</si>
  <si>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</si>
  <si>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</si>
  <si>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</si>
  <si>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</si>
  <si>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</si>
  <si>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Komunalne usluge</t>
  </si>
  <si>
    <t>Zakupnine i najamnine</t>
  </si>
  <si>
    <t>Ostale usluge</t>
  </si>
  <si>
    <t>Ostali nespomenuti rashodi poslovanja</t>
  </si>
  <si>
    <t>Premije i osiguranja</t>
  </si>
  <si>
    <t>Reprezentacija</t>
  </si>
  <si>
    <t>Naknade građanima i kućanstvima u novcu</t>
  </si>
  <si>
    <t>4262</t>
  </si>
  <si>
    <t>Primici od prodaje dionica i udjela u glavnici trgovačkih društava u javnom sektoru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</si>
  <si>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</si>
  <si>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</si>
  <si>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</si>
  <si>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</si>
  <si>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</si>
  <si>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</si>
  <si>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>K2000</t>
  </si>
  <si>
    <t>K2001</t>
  </si>
  <si>
    <t>A1002</t>
  </si>
  <si>
    <t>K2003</t>
  </si>
  <si>
    <t>A1003</t>
  </si>
  <si>
    <t>K2004</t>
  </si>
  <si>
    <t>I. OPĆI DIO</t>
  </si>
  <si>
    <t>II. POSEBNI DIO</t>
  </si>
  <si>
    <t>Ostali prihodi od financijske imovine (Premije osiguranja depozita)</t>
  </si>
  <si>
    <t>DRŽAVNA AGENCIJA ZA OSIGURANJE 
ŠTEDNIH ULOGA I SANACIJU BANAKA</t>
  </si>
  <si>
    <t>ISPLATA OSIGURANIH DEPOZITA</t>
  </si>
  <si>
    <t xml:space="preserve">RASHODI POSLOVANJA </t>
  </si>
  <si>
    <t>Naknade građanima i kućanstvima na temelju osiguranja i druge naknade</t>
  </si>
  <si>
    <t xml:space="preserve">Naknade građanima i kućanstvima na temelju osiguranja </t>
  </si>
  <si>
    <t xml:space="preserve">PRIHODI POSLOVANJA </t>
  </si>
  <si>
    <t>PRIHODI OD PRODAJE NEFINANCIJSKE IMOVINE</t>
  </si>
  <si>
    <t>ADMINISTRATIVNO UPRAVLJANJE I OPREMANJE</t>
  </si>
  <si>
    <t xml:space="preserve">ADMINISTRACIJA I UPRAVLJANJE </t>
  </si>
  <si>
    <t xml:space="preserve">OPREMANJE </t>
  </si>
  <si>
    <t xml:space="preserve">INFORMATIZACIJA </t>
  </si>
  <si>
    <t xml:space="preserve">NAKANDE GRAĐANIMA I KUĆANSTVIMA NA TEMELJU OSIGURANJA I DRUGE NAKNADE </t>
  </si>
  <si>
    <t>OSTALA DJELATNOST AGENCIJE</t>
  </si>
  <si>
    <t>RASHODI  POSLOVANJA</t>
  </si>
  <si>
    <t>PRIHODI POSLOVANJA I PRIHODI OD PRODAJE NEFINANCIJSKE IMOVINE</t>
  </si>
  <si>
    <t>RASHODI ZA NABAVU NEFINANCIJSKE IMOVINE</t>
  </si>
  <si>
    <t>RASHODI POSLOVANJA I RASHODI ZA NABAVU NEFINANCIJSKE IMOVINE</t>
  </si>
  <si>
    <t>Prihodi od naplate potraživanja preuzetih u postupku sanacije i privatizacije banaka</t>
  </si>
  <si>
    <t xml:space="preserve">Primici od prodaje dionica i udjela u glavnici </t>
  </si>
  <si>
    <t>FOND OSIGURANJA DEPOZITA</t>
  </si>
  <si>
    <t>Ostali rashodi</t>
  </si>
  <si>
    <t>Prihodi od zateznih kamata</t>
  </si>
  <si>
    <t>Ujetnička djela</t>
  </si>
  <si>
    <t xml:space="preserve">Prihodi od naplate potraživanja iz stečajne mase banaka i štedionica, likvidacije... </t>
  </si>
  <si>
    <t>Dionice i udjeli u glavnici banaka i ostalih financijskih institucija</t>
  </si>
  <si>
    <t>Izdaci za dionice i udjele u glavnici</t>
  </si>
  <si>
    <t>Izdaci za vrijednosne papire</t>
  </si>
  <si>
    <t>Usluge tekućeg i investicijskog održavanja</t>
  </si>
  <si>
    <t>Premije osiguranja</t>
  </si>
  <si>
    <t>Prihodi od prodaje prijevoznih sredstava</t>
  </si>
  <si>
    <t>Zdravstvene i veterinarske usluge</t>
  </si>
  <si>
    <t>Tekuće donacije u novcu</t>
  </si>
  <si>
    <t>Tekuće donacije</t>
  </si>
  <si>
    <t>Usluge promidžbe i informiranja</t>
  </si>
  <si>
    <t>Ostali prihodi od financijske imovine (Dopunski kapital)</t>
  </si>
  <si>
    <t xml:space="preserve">Doprinosi za obvezno zdravstveno osiguranje </t>
  </si>
  <si>
    <t>Doprinosi za obvezno osiguranja u slučaju nezaposlenosti</t>
  </si>
  <si>
    <t>Negativne tečajne razlike i razlike zbog primjene valutne klauzule</t>
  </si>
  <si>
    <t>Pristojbe i naknade</t>
  </si>
  <si>
    <t>Članarine</t>
  </si>
  <si>
    <t>Prihodi od kamata na dane zajmove trgovačkim društvima u javnom sektoru</t>
  </si>
  <si>
    <t>Prihodi od upravnih i administrativnih pristojbi, pristojbi po posebnim propisima i naknada</t>
  </si>
  <si>
    <t>Prihodi od prodaje knjiga, umjetničkih djela i ostalih izložbenih vrijednosti</t>
  </si>
  <si>
    <t>Plaće (Bruto)</t>
  </si>
  <si>
    <t>04</t>
  </si>
  <si>
    <t>kontrola</t>
  </si>
  <si>
    <t xml:space="preserve">Indeks                         </t>
  </si>
  <si>
    <t xml:space="preserve">Indeks                               </t>
  </si>
  <si>
    <t>Ostali prihodi (refundacije, povrat sudskih troškova…)</t>
  </si>
  <si>
    <t>Prihodi od prodaje proizvoda i roba te pruženih usluga i prihodi od donacija</t>
  </si>
  <si>
    <t xml:space="preserve">Prihodi od prodaje proizvoda i roba te pruženih usluga </t>
  </si>
  <si>
    <t>Prihodi od pruženih usluga</t>
  </si>
  <si>
    <t xml:space="preserve">IZVRŠENJE FINANCIJSKOG PLANA DRŽAVNE AGENCIJE ZA OSIGURANJE ŠTEDNIH ULOGA I SANACIJU BANAKA ZA 2012. GODINU                                                                                                                                                                           </t>
  </si>
  <si>
    <t>Plan                                 
za 2012.</t>
  </si>
  <si>
    <t>Izvršenje 
2012.</t>
  </si>
  <si>
    <t>PROMJENE U STANJU DEPOZITA</t>
  </si>
  <si>
    <t>BROJČANA OZNAKA I NAZIV</t>
  </si>
  <si>
    <t>IZVORNI PLAN 2012.</t>
  </si>
  <si>
    <t>IZVRŠENJE             2012.</t>
  </si>
  <si>
    <t>INDEKS</t>
  </si>
  <si>
    <t>IZVRŠENJE             2011.</t>
  </si>
  <si>
    <t>5=4/2*100</t>
  </si>
  <si>
    <t>6=4/3*100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</si>
</sst>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#,##0.0"/>
    <numFmt numFmtId="178" formatCode="0.00000"/>
    <numFmt numFmtId="179" formatCode="0.0000"/>
    <numFmt numFmtId="180" formatCode="0.000"/>
    <numFmt numFmtId="181" formatCode="#,##0_ ;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Times New Roman"/>
      <family val="1"/>
    </font>
    <font>
      <b/>
      <sz val="12"/>
      <color indexed="8"/>
      <name val="MS Sans Serif"/>
      <family val="0"/>
    </font>
    <font>
      <b/>
      <sz val="10"/>
      <name val="Times New Roman"/>
      <family val="1"/>
    </font>
    <font>
      <b/>
      <sz val="10"/>
      <color indexed="8"/>
      <name val="MS Sans Serif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i/>
      <sz val="9.8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9"/>
      <name val="Times New Roman"/>
      <family val="1"/>
    </font>
    <font>
      <sz val="9.85"/>
      <color indexed="9"/>
      <name val="Times New Roman"/>
      <family val="1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4" borderId="7" applyNumberFormat="0" applyFon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35" fillId="16" borderId="8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37">
    <xf numFmtId="0" fontId="0" fillId="0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/>
    </xf>
    <xf numFmtId="3" fontId="4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 quotePrefix="1">
      <alignment horizontal="left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horizontal="lef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Border="1" applyAlignment="1" quotePrefix="1">
      <alignment horizontal="center" vertical="center" wrapText="1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 quotePrefix="1">
      <alignment horizontal="left" wrapText="1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 quotePrefix="1">
      <alignment horizontal="left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3" fillId="0" borderId="11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center" vertical="center"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top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quotePrefix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" fillId="0" borderId="0" xfId="0" applyFont="1" applyBorder="1" applyAlignment="1" quotePrefix="1">
      <alignment horizontal="center" vertical="top"/>
    </xf>
    <xf numFmtId="0" fontId="7" fillId="0" borderId="0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 quotePrefix="1">
      <alignment vertical="top"/>
      <protection/>
    </xf>
    <xf numFmtId="0" fontId="2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 quotePrefix="1">
      <alignment/>
    </xf>
    <xf numFmtId="172" fontId="14" fillId="0" borderId="0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 applyProtection="1">
      <alignment wrapText="1"/>
      <protection/>
    </xf>
    <xf numFmtId="4" fontId="4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171" fontId="3" fillId="0" borderId="0" xfId="63" applyFont="1" applyFill="1" applyBorder="1" applyAlignment="1" applyProtection="1">
      <alignment/>
      <protection/>
    </xf>
    <xf numFmtId="0" fontId="2" fillId="0" borderId="0" xfId="0" applyFont="1" applyBorder="1" applyAlignment="1" quotePrefix="1">
      <alignment horizontal="center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Fill="1" applyBorder="1" applyAlignment="1" applyProtection="1">
      <alignment horizontal="right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1" fontId="4" fillId="0" borderId="0" xfId="63" applyFont="1" applyFill="1" applyBorder="1" applyAlignment="1" applyProtection="1">
      <alignment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quotePrefix="1">
      <alignment horizontal="right" vertical="top"/>
    </xf>
    <xf numFmtId="0" fontId="1" fillId="0" borderId="0" xfId="0" applyFont="1" applyBorder="1" applyAlignment="1" quotePrefix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3" fontId="18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quotePrefix="1">
      <alignment horizontal="center" vertical="center" wrapText="1"/>
    </xf>
    <xf numFmtId="0" fontId="7" fillId="0" borderId="11" xfId="0" applyNumberFormat="1" applyFont="1" applyFill="1" applyBorder="1" applyAlignment="1" applyProtection="1" quotePrefix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Border="1" applyAlignment="1">
      <alignment vertical="center" wrapText="1"/>
    </xf>
    <xf numFmtId="0" fontId="14" fillId="0" borderId="0" xfId="0" applyNumberFormat="1" applyFont="1" applyFill="1" applyBorder="1" applyAlignment="1" applyProtection="1">
      <alignment/>
      <protection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3" fontId="7" fillId="0" borderId="13" xfId="0" applyNumberFormat="1" applyFont="1" applyFill="1" applyBorder="1" applyAlignment="1" applyProtection="1">
      <alignment wrapText="1"/>
      <protection/>
    </xf>
    <xf numFmtId="0" fontId="7" fillId="0" borderId="11" xfId="0" applyFont="1" applyBorder="1" applyAlignment="1" quotePrefix="1">
      <alignment horizontal="left"/>
    </xf>
    <xf numFmtId="0" fontId="7" fillId="0" borderId="11" xfId="0" applyNumberFormat="1" applyFont="1" applyFill="1" applyBorder="1" applyAlignment="1" applyProtection="1">
      <alignment wrapText="1"/>
      <protection/>
    </xf>
    <xf numFmtId="3" fontId="7" fillId="0" borderId="11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quotePrefix="1">
      <alignment horizontal="left"/>
    </xf>
    <xf numFmtId="0" fontId="16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right" vertical="top"/>
    </xf>
    <xf numFmtId="0" fontId="21" fillId="0" borderId="0" xfId="0" applyFont="1" applyBorder="1" applyAlignment="1">
      <alignment horizontal="right" vertical="top"/>
    </xf>
    <xf numFmtId="0" fontId="14" fillId="0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 horizontal="left" vertical="center"/>
    </xf>
    <xf numFmtId="3" fontId="10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Fill="1" applyBorder="1" applyAlignment="1" applyProtection="1">
      <alignment wrapText="1"/>
      <protection/>
    </xf>
    <xf numFmtId="4" fontId="19" fillId="0" borderId="0" xfId="0" applyNumberFormat="1" applyFont="1" applyFill="1" applyBorder="1" applyAlignment="1" applyProtection="1">
      <alignment wrapText="1"/>
      <protection/>
    </xf>
    <xf numFmtId="3" fontId="19" fillId="0" borderId="0" xfId="0" applyNumberFormat="1" applyFont="1" applyFill="1" applyBorder="1" applyAlignment="1" applyProtection="1">
      <alignment wrapText="1"/>
      <protection/>
    </xf>
    <xf numFmtId="4" fontId="38" fillId="0" borderId="0" xfId="0" applyNumberFormat="1" applyFont="1" applyFill="1" applyBorder="1" applyAlignment="1" applyProtection="1">
      <alignment wrapText="1"/>
      <protection/>
    </xf>
    <xf numFmtId="3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3" fontId="3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Fill="1" applyBorder="1" applyAlignment="1" applyProtection="1">
      <alignment/>
      <protection/>
    </xf>
    <xf numFmtId="171" fontId="38" fillId="0" borderId="0" xfId="63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6" fillId="0" borderId="15" xfId="53" applyNumberFormat="1" applyFont="1" applyFill="1" applyBorder="1" applyAlignment="1">
      <alignment horizontal="center" vertical="center" wrapText="1"/>
      <protection/>
    </xf>
    <xf numFmtId="4" fontId="16" fillId="0" borderId="15" xfId="54" applyNumberFormat="1" applyFont="1" applyFill="1" applyBorder="1" applyAlignment="1">
      <alignment horizontal="center" vertical="center" wrapText="1"/>
      <protection/>
    </xf>
    <xf numFmtId="4" fontId="16" fillId="0" borderId="15" xfId="53" applyNumberFormat="1" applyFont="1" applyFill="1" applyBorder="1" applyAlignment="1">
      <alignment horizontal="center" vertical="center" wrapText="1"/>
      <protection/>
    </xf>
    <xf numFmtId="3" fontId="42" fillId="0" borderId="15" xfId="53" applyNumberFormat="1" applyFont="1" applyFill="1" applyBorder="1" applyAlignment="1">
      <alignment horizontal="center" vertical="center" wrapText="1"/>
      <protection/>
    </xf>
    <xf numFmtId="4" fontId="42" fillId="0" borderId="15" xfId="54" applyNumberFormat="1" applyFont="1" applyFill="1" applyBorder="1" applyAlignment="1">
      <alignment horizontal="center" vertical="center" wrapText="1"/>
      <protection/>
    </xf>
    <xf numFmtId="3" fontId="19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Border="1" applyAlignment="1">
      <alignment horizontal="right" vertical="center"/>
    </xf>
    <xf numFmtId="4" fontId="4" fillId="0" borderId="0" xfId="0" applyNumberFormat="1" applyFont="1" applyFill="1" applyBorder="1" applyAlignment="1" applyProtection="1">
      <alignment/>
      <protection/>
    </xf>
    <xf numFmtId="4" fontId="16" fillId="0" borderId="15" xfId="54" applyNumberFormat="1" applyFont="1" applyFill="1" applyBorder="1" applyAlignment="1">
      <alignment horizontal="right" vertical="center" wrapText="1"/>
      <protection/>
    </xf>
    <xf numFmtId="4" fontId="42" fillId="0" borderId="15" xfId="54" applyNumberFormat="1" applyFont="1" applyFill="1" applyBorder="1" applyAlignment="1">
      <alignment horizontal="right" vertical="center" wrapText="1"/>
      <protection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 wrapText="1"/>
      <protection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Font="1" applyBorder="1" applyAlignment="1" quotePrefix="1">
      <alignment horizontal="center"/>
    </xf>
    <xf numFmtId="4" fontId="16" fillId="0" borderId="13" xfId="53" applyNumberFormat="1" applyFont="1" applyFill="1" applyBorder="1" applyAlignment="1">
      <alignment horizontal="center" vertical="center" wrapText="1"/>
      <protection/>
    </xf>
    <xf numFmtId="3" fontId="16" fillId="0" borderId="13" xfId="53" applyNumberFormat="1" applyFont="1" applyFill="1" applyBorder="1" applyAlignment="1">
      <alignment horizontal="center" vertical="center" wrapText="1"/>
      <protection/>
    </xf>
    <xf numFmtId="4" fontId="16" fillId="0" borderId="13" xfId="54" applyNumberFormat="1" applyFont="1" applyFill="1" applyBorder="1" applyAlignment="1">
      <alignment horizontal="center" vertical="center" wrapText="1"/>
      <protection/>
    </xf>
    <xf numFmtId="3" fontId="42" fillId="0" borderId="13" xfId="53" applyNumberFormat="1" applyFont="1" applyFill="1" applyBorder="1" applyAlignment="1">
      <alignment horizontal="center" vertical="center" wrapText="1"/>
      <protection/>
    </xf>
    <xf numFmtId="4" fontId="42" fillId="0" borderId="13" xfId="54" applyNumberFormat="1" applyFont="1" applyFill="1" applyBorder="1" applyAlignment="1">
      <alignment horizontal="center" vertical="center" wrapText="1"/>
      <protection/>
    </xf>
    <xf numFmtId="0" fontId="7" fillId="0" borderId="15" xfId="0" applyNumberFormat="1" applyFont="1" applyFill="1" applyBorder="1" applyAlignment="1" applyProtection="1" quotePrefix="1">
      <alignment horizontal="left"/>
      <protection/>
    </xf>
    <xf numFmtId="0" fontId="7" fillId="0" borderId="15" xfId="0" applyNumberFormat="1" applyFont="1" applyFill="1" applyBorder="1" applyAlignment="1" applyProtection="1" quotePrefix="1">
      <alignment horizontal="left" wrapText="1"/>
      <protection/>
    </xf>
    <xf numFmtId="0" fontId="2" fillId="0" borderId="11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0" applyNumberFormat="1" applyFont="1" applyFill="1" applyBorder="1" applyAlignment="1" applyProtection="1">
      <alignment horizontal="left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 quotePrefix="1">
      <alignment horizontal="center" vertical="center" wrapText="1"/>
    </xf>
    <xf numFmtId="172" fontId="7" fillId="0" borderId="0" xfId="0" applyNumberFormat="1" applyFont="1" applyAlignment="1" quotePrefix="1">
      <alignment horizontal="left" vertical="center" wrapText="1"/>
    </xf>
    <xf numFmtId="0" fontId="0" fillId="0" borderId="0" xfId="0" applyNumberFormat="1" applyFill="1" applyBorder="1" applyAlignment="1" applyProtection="1">
      <alignment wrapText="1"/>
      <protection/>
    </xf>
    <xf numFmtId="172" fontId="8" fillId="0" borderId="0" xfId="0" applyNumberFormat="1" applyFont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center" wrapText="1"/>
    </xf>
    <xf numFmtId="0" fontId="41" fillId="0" borderId="15" xfId="0" applyFont="1" applyBorder="1" applyAlignment="1" quotePrefix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 quotePrefix="1">
      <alignment horizontal="center" vertical="center" wrapText="1"/>
      <protection/>
    </xf>
    <xf numFmtId="172" fontId="3" fillId="0" borderId="15" xfId="0" applyNumberFormat="1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Polugodišnji-sabor" xfId="53"/>
    <cellStyle name="Obično_prihodi 2005" xfId="54"/>
    <cellStyle name="Output" xfId="55"/>
    <cellStyle name="Percent" xfId="56"/>
    <cellStyle name="Followed Hyperlink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3">
      <selection activeCell="I23" sqref="I23"/>
    </sheetView>
  </sheetViews>
  <sheetFormatPr defaultColWidth="11.421875" defaultRowHeight="12.75"/>
  <cols>
    <col min="1" max="1" width="4.28125" style="5" customWidth="1"/>
    <col min="2" max="2" width="45.140625" style="5" customWidth="1"/>
    <col min="3" max="3" width="14.421875" style="0" customWidth="1"/>
    <col min="4" max="4" width="14.28125" style="0" customWidth="1"/>
    <col min="5" max="5" width="13.140625" style="0" customWidth="1"/>
    <col min="6" max="7" width="8.00390625" style="0" customWidth="1"/>
    <col min="8" max="8" width="17.7109375" style="0" customWidth="1"/>
  </cols>
  <sheetData>
    <row r="1" spans="1:3" ht="12.75" customHeight="1" hidden="1">
      <c r="A1" s="223" t="s">
        <v>2</v>
      </c>
      <c r="B1" s="224"/>
      <c r="C1" s="20"/>
    </row>
    <row r="2" spans="1:3" ht="27.75" customHeight="1" hidden="1">
      <c r="A2" s="224"/>
      <c r="B2" s="224"/>
      <c r="C2" s="20"/>
    </row>
    <row r="3" spans="1:7" ht="27.75" customHeight="1">
      <c r="A3" s="225" t="s">
        <v>140</v>
      </c>
      <c r="B3" s="226"/>
      <c r="C3" s="226"/>
      <c r="D3" s="227"/>
      <c r="E3" s="227"/>
      <c r="F3" s="227"/>
      <c r="G3" s="228"/>
    </row>
    <row r="4" spans="1:7" ht="34.5" customHeight="1">
      <c r="A4" s="226"/>
      <c r="B4" s="226"/>
      <c r="C4" s="226"/>
      <c r="D4" s="227"/>
      <c r="E4" s="227"/>
      <c r="F4" s="227"/>
      <c r="G4" s="228"/>
    </row>
    <row r="5" spans="1:7" s="47" customFormat="1" ht="27.75" customHeight="1">
      <c r="A5" s="229" t="s">
        <v>85</v>
      </c>
      <c r="B5" s="230"/>
      <c r="C5" s="230"/>
      <c r="D5" s="217"/>
      <c r="E5" s="217"/>
      <c r="F5" s="217"/>
      <c r="G5" s="218"/>
    </row>
    <row r="6" spans="1:7" s="5" customFormat="1" ht="24" customHeight="1">
      <c r="A6" s="229" t="s">
        <v>6</v>
      </c>
      <c r="B6" s="230"/>
      <c r="C6" s="230"/>
      <c r="D6" s="217"/>
      <c r="E6" s="217"/>
      <c r="F6" s="217"/>
      <c r="G6" s="218"/>
    </row>
    <row r="7" spans="1:3" s="5" customFormat="1" ht="18.75" customHeight="1">
      <c r="A7" s="46"/>
      <c r="B7" s="45"/>
      <c r="C7" s="45"/>
    </row>
    <row r="8" spans="1:7" s="5" customFormat="1" ht="27.75" customHeight="1">
      <c r="A8" s="219" t="s">
        <v>144</v>
      </c>
      <c r="B8" s="220"/>
      <c r="C8" s="197" t="s">
        <v>148</v>
      </c>
      <c r="D8" s="198" t="s">
        <v>145</v>
      </c>
      <c r="E8" s="198" t="s">
        <v>146</v>
      </c>
      <c r="F8" s="199" t="s">
        <v>147</v>
      </c>
      <c r="G8" s="199" t="s">
        <v>147</v>
      </c>
    </row>
    <row r="9" spans="1:7" s="5" customFormat="1" ht="12.75" customHeight="1">
      <c r="A9" s="221">
        <v>1</v>
      </c>
      <c r="B9" s="222"/>
      <c r="C9" s="200">
        <v>2</v>
      </c>
      <c r="D9" s="200">
        <v>3</v>
      </c>
      <c r="E9" s="200">
        <v>4</v>
      </c>
      <c r="F9" s="201" t="s">
        <v>149</v>
      </c>
      <c r="G9" s="201" t="s">
        <v>150</v>
      </c>
    </row>
    <row r="10" spans="1:7" s="130" customFormat="1" ht="27.75" customHeight="1" hidden="1">
      <c r="A10" s="131"/>
      <c r="B10" s="48"/>
      <c r="C10" s="132"/>
      <c r="D10" s="99" t="s">
        <v>141</v>
      </c>
      <c r="E10" s="99" t="s">
        <v>142</v>
      </c>
      <c r="F10" s="99"/>
      <c r="G10" s="99" t="s">
        <v>134</v>
      </c>
    </row>
    <row r="11" spans="1:9" s="5" customFormat="1" ht="22.5" customHeight="1">
      <c r="A11" s="196">
        <v>6</v>
      </c>
      <c r="B11" s="202" t="s">
        <v>32</v>
      </c>
      <c r="C11" s="137">
        <f>+prihodi!D7+prihodi!D38</f>
        <v>552819776</v>
      </c>
      <c r="D11" s="137">
        <f>prihodi!E7+prihodi!E38</f>
        <v>579287100</v>
      </c>
      <c r="E11" s="137">
        <f>prihodi!F7+prihodi!F38</f>
        <v>576101067</v>
      </c>
      <c r="F11" s="138">
        <f>E11/C11*100</f>
        <v>104.21137086817964</v>
      </c>
      <c r="G11" s="138">
        <f>SUM(E11/D11*100)</f>
        <v>99.45000794942611</v>
      </c>
      <c r="H11" s="7"/>
      <c r="I11" s="7"/>
    </row>
    <row r="12" spans="1:8" s="5" customFormat="1" ht="22.5" customHeight="1">
      <c r="A12" s="196">
        <v>7</v>
      </c>
      <c r="B12" s="202" t="s">
        <v>29</v>
      </c>
      <c r="C12" s="137">
        <f>prihodi!D25+prihodi!D58</f>
        <v>0</v>
      </c>
      <c r="D12" s="137">
        <f>prihodi!E25+prihodi!E58</f>
        <v>780000</v>
      </c>
      <c r="E12" s="137">
        <f>prihodi!F25+prihodi!F58</f>
        <v>0</v>
      </c>
      <c r="F12" s="138"/>
      <c r="G12" s="138">
        <f>SUM(E12/D12*100)</f>
        <v>0</v>
      </c>
      <c r="H12" s="7"/>
    </row>
    <row r="13" spans="1:10" s="5" customFormat="1" ht="22.5" customHeight="1">
      <c r="A13" s="196">
        <v>3</v>
      </c>
      <c r="B13" s="202" t="s">
        <v>101</v>
      </c>
      <c r="C13" s="139">
        <f>'rashodi-opći dio'!D4</f>
        <v>408867060</v>
      </c>
      <c r="D13" s="139">
        <f>'rashodi-opći dio'!E4</f>
        <v>89725100</v>
      </c>
      <c r="E13" s="139">
        <f>'rashodi-opći dio'!F4</f>
        <v>89460346</v>
      </c>
      <c r="F13" s="138">
        <f>E13/C13*100</f>
        <v>21.88005705326323</v>
      </c>
      <c r="G13" s="138">
        <f>SUM(E13/D13*100)</f>
        <v>99.70492760665634</v>
      </c>
      <c r="H13" s="7"/>
      <c r="I13" s="7"/>
      <c r="J13" s="7"/>
    </row>
    <row r="14" spans="1:8" s="5" customFormat="1" ht="22.5" customHeight="1">
      <c r="A14" s="196">
        <v>4</v>
      </c>
      <c r="B14" s="202" t="s">
        <v>30</v>
      </c>
      <c r="C14" s="139">
        <f>'rashodi-opći dio'!D50</f>
        <v>312314</v>
      </c>
      <c r="D14" s="139">
        <f>'rashodi-opći dio'!E50</f>
        <v>481000</v>
      </c>
      <c r="E14" s="139">
        <f>'rashodi-opći dio'!F50</f>
        <v>144683</v>
      </c>
      <c r="F14" s="138">
        <f>E14/C14*100</f>
        <v>46.32613331454882</v>
      </c>
      <c r="G14" s="138">
        <f>SUM(E14/D14*100)</f>
        <v>30.07962577962578</v>
      </c>
      <c r="H14" s="7"/>
    </row>
    <row r="15" spans="1:7" s="5" customFormat="1" ht="22.5" customHeight="1">
      <c r="A15" s="196"/>
      <c r="B15" s="202" t="s">
        <v>31</v>
      </c>
      <c r="C15" s="139">
        <f>C11+C12-C13-C14</f>
        <v>143640402</v>
      </c>
      <c r="D15" s="139">
        <f>D11+D12-D13-D14</f>
        <v>489861000</v>
      </c>
      <c r="E15" s="139">
        <f>E11+E12-E13-E14</f>
        <v>486496038</v>
      </c>
      <c r="F15" s="138">
        <f>E15/C15*100</f>
        <v>338.6902509504255</v>
      </c>
      <c r="G15" s="138">
        <f>SUM(E15/D15*100)</f>
        <v>99.3130781997342</v>
      </c>
    </row>
    <row r="16" spans="1:6" s="5" customFormat="1" ht="20.25" customHeight="1">
      <c r="A16" s="44"/>
      <c r="B16" s="45"/>
      <c r="C16" s="20"/>
      <c r="D16" s="38"/>
      <c r="E16" s="38"/>
      <c r="F16" s="38"/>
    </row>
    <row r="17" spans="1:7" s="41" customFormat="1" ht="24" customHeight="1">
      <c r="A17" s="215" t="s">
        <v>41</v>
      </c>
      <c r="B17" s="216"/>
      <c r="C17" s="216"/>
      <c r="D17" s="217"/>
      <c r="E17" s="217"/>
      <c r="F17" s="217"/>
      <c r="G17" s="218"/>
    </row>
    <row r="18" spans="1:3" s="41" customFormat="1" ht="18" customHeight="1">
      <c r="A18" s="42"/>
      <c r="B18" s="43"/>
      <c r="C18" s="45"/>
    </row>
    <row r="19" spans="1:7" s="5" customFormat="1" ht="27.75" customHeight="1">
      <c r="A19" s="219" t="s">
        <v>144</v>
      </c>
      <c r="B19" s="220"/>
      <c r="C19" s="197" t="s">
        <v>148</v>
      </c>
      <c r="D19" s="198" t="s">
        <v>145</v>
      </c>
      <c r="E19" s="198" t="s">
        <v>146</v>
      </c>
      <c r="F19" s="199" t="s">
        <v>147</v>
      </c>
      <c r="G19" s="199" t="s">
        <v>147</v>
      </c>
    </row>
    <row r="20" spans="1:7" s="5" customFormat="1" ht="12.75" customHeight="1">
      <c r="A20" s="221">
        <v>1</v>
      </c>
      <c r="B20" s="222"/>
      <c r="C20" s="200">
        <v>2</v>
      </c>
      <c r="D20" s="200">
        <v>3</v>
      </c>
      <c r="E20" s="200">
        <v>4</v>
      </c>
      <c r="F20" s="201" t="s">
        <v>149</v>
      </c>
      <c r="G20" s="201" t="s">
        <v>150</v>
      </c>
    </row>
    <row r="21" spans="1:8" s="133" customFormat="1" ht="27.75" customHeight="1" hidden="1">
      <c r="A21" s="131"/>
      <c r="B21" s="48"/>
      <c r="C21" s="132"/>
      <c r="D21" s="99" t="s">
        <v>141</v>
      </c>
      <c r="E21" s="99" t="s">
        <v>142</v>
      </c>
      <c r="F21" s="99"/>
      <c r="G21" s="99" t="s">
        <v>134</v>
      </c>
      <c r="H21" s="156"/>
    </row>
    <row r="22" spans="1:8" s="41" customFormat="1" ht="32.25">
      <c r="A22" s="196">
        <v>8</v>
      </c>
      <c r="B22" s="203" t="s">
        <v>25</v>
      </c>
      <c r="C22" s="137">
        <f>'račun financiranja'!D5+'račun financiranja'!D14</f>
        <v>142137420</v>
      </c>
      <c r="D22" s="137">
        <f>'račun financiranja'!E5+'račun financiranja'!E14</f>
        <v>5794000</v>
      </c>
      <c r="E22" s="137">
        <f>'račun financiranja'!F5+'račun financiranja'!F14</f>
        <v>5800329</v>
      </c>
      <c r="F22" s="138">
        <f>E22/C22*100</f>
        <v>4.0807895626640756</v>
      </c>
      <c r="G22" s="138">
        <f>SUM(E22/D22*100)</f>
        <v>100.10923369002415</v>
      </c>
      <c r="H22" s="157"/>
    </row>
    <row r="23" spans="1:7" s="41" customFormat="1" ht="32.25">
      <c r="A23" s="196">
        <v>5</v>
      </c>
      <c r="B23" s="203" t="s">
        <v>28</v>
      </c>
      <c r="C23" s="137">
        <f>'račun financiranja'!D9</f>
        <v>0</v>
      </c>
      <c r="D23" s="137">
        <f>'račun financiranja'!E9</f>
        <v>0</v>
      </c>
      <c r="E23" s="137">
        <f>'račun financiranja'!F9</f>
        <v>0</v>
      </c>
      <c r="F23" s="138"/>
      <c r="G23" s="138"/>
    </row>
    <row r="24" spans="1:7" s="41" customFormat="1" ht="22.5" customHeight="1">
      <c r="A24" s="196"/>
      <c r="B24" s="202" t="s">
        <v>143</v>
      </c>
      <c r="C24" s="137">
        <v>-285777822</v>
      </c>
      <c r="D24" s="137">
        <v>-495655000</v>
      </c>
      <c r="E24" s="137">
        <v>-492296367</v>
      </c>
      <c r="F24" s="138">
        <f>E24/C24*100</f>
        <v>172.26542058256712</v>
      </c>
      <c r="G24" s="138">
        <f>SUM(E24/D24*100)</f>
        <v>99.32238492499823</v>
      </c>
    </row>
    <row r="25" spans="1:7" s="41" customFormat="1" ht="22.5" customHeight="1">
      <c r="A25" s="196"/>
      <c r="B25" s="202" t="s">
        <v>73</v>
      </c>
      <c r="C25" s="139">
        <f>C22-C23+C24</f>
        <v>-143640402</v>
      </c>
      <c r="D25" s="139">
        <f>D22-D23+D24</f>
        <v>-489861000</v>
      </c>
      <c r="E25" s="139">
        <f>E22-E23+E24</f>
        <v>-486496038</v>
      </c>
      <c r="F25" s="138">
        <f>E25/C25*100</f>
        <v>338.6902509504255</v>
      </c>
      <c r="G25" s="138">
        <f>SUM(E25/D25*100)</f>
        <v>99.3130781997342</v>
      </c>
    </row>
    <row r="26" spans="1:7" s="41" customFormat="1" ht="18" customHeight="1">
      <c r="A26" s="140"/>
      <c r="B26" s="141"/>
      <c r="C26" s="142"/>
      <c r="D26" s="142"/>
      <c r="E26" s="142"/>
      <c r="F26" s="142"/>
      <c r="G26" s="142"/>
    </row>
    <row r="27" spans="1:7" s="41" customFormat="1" ht="23.25" customHeight="1">
      <c r="A27" s="196"/>
      <c r="B27" s="202" t="s">
        <v>77</v>
      </c>
      <c r="C27" s="139">
        <f>C15+C25</f>
        <v>0</v>
      </c>
      <c r="D27" s="139">
        <f>D15+D25</f>
        <v>0</v>
      </c>
      <c r="E27" s="139">
        <f>E15+E25</f>
        <v>0</v>
      </c>
      <c r="F27" s="139"/>
      <c r="G27" s="138"/>
    </row>
    <row r="28" spans="1:3" s="41" customFormat="1" ht="18" customHeight="1">
      <c r="A28" s="44"/>
      <c r="B28" s="45"/>
      <c r="C28" s="45"/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</sheetData>
  <sheetProtection/>
  <mergeCells count="9">
    <mergeCell ref="A17:G17"/>
    <mergeCell ref="A19:B19"/>
    <mergeCell ref="A20:B20"/>
    <mergeCell ref="A1:B2"/>
    <mergeCell ref="A9:B9"/>
    <mergeCell ref="A3:G4"/>
    <mergeCell ref="A5:G5"/>
    <mergeCell ref="A6:G6"/>
    <mergeCell ref="A8:B8"/>
  </mergeCells>
  <printOptions horizontalCentered="1"/>
  <pageMargins left="0.45" right="0.42" top="0.6299212598425197" bottom="0.6299212598425197" header="0.31496062992125984" footer="0.31496062992125984"/>
  <pageSetup firstPageNumber="432" useFirstPageNumber="1"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5"/>
  <sheetViews>
    <sheetView workbookViewId="0" topLeftCell="A1">
      <selection activeCell="I23" sqref="I23"/>
    </sheetView>
  </sheetViews>
  <sheetFormatPr defaultColWidth="11.421875" defaultRowHeight="12.75"/>
  <cols>
    <col min="1" max="1" width="3.8515625" style="207" customWidth="1"/>
    <col min="2" max="2" width="4.8515625" style="34" bestFit="1" customWidth="1"/>
    <col min="3" max="3" width="48.57421875" style="0" customWidth="1"/>
    <col min="4" max="4" width="12.00390625" style="0" customWidth="1"/>
    <col min="5" max="5" width="11.140625" style="0" customWidth="1"/>
    <col min="6" max="6" width="12.57421875" style="0" customWidth="1"/>
    <col min="7" max="7" width="8.140625" style="193" customWidth="1"/>
    <col min="8" max="8" width="8.140625" style="0" customWidth="1"/>
  </cols>
  <sheetData>
    <row r="1" spans="1:8" s="5" customFormat="1" ht="30" customHeight="1">
      <c r="A1" s="229" t="s">
        <v>6</v>
      </c>
      <c r="B1" s="229"/>
      <c r="C1" s="229"/>
      <c r="D1" s="229"/>
      <c r="E1" s="229"/>
      <c r="F1" s="229"/>
      <c r="G1" s="229"/>
      <c r="H1" s="229"/>
    </row>
    <row r="2" spans="1:8" s="5" customFormat="1" ht="24" customHeight="1">
      <c r="A2" s="234" t="s">
        <v>102</v>
      </c>
      <c r="B2" s="234"/>
      <c r="C2" s="234"/>
      <c r="D2" s="234"/>
      <c r="E2" s="234"/>
      <c r="F2" s="234"/>
      <c r="G2" s="234"/>
      <c r="H2" s="234"/>
    </row>
    <row r="3" spans="1:8" s="5" customFormat="1" ht="27.75" customHeight="1">
      <c r="A3" s="231" t="s">
        <v>144</v>
      </c>
      <c r="B3" s="232"/>
      <c r="C3" s="232"/>
      <c r="D3" s="170" t="s">
        <v>148</v>
      </c>
      <c r="E3" s="168" t="s">
        <v>145</v>
      </c>
      <c r="F3" s="168" t="s">
        <v>146</v>
      </c>
      <c r="G3" s="181" t="s">
        <v>147</v>
      </c>
      <c r="H3" s="169" t="s">
        <v>147</v>
      </c>
    </row>
    <row r="4" spans="1:8" s="5" customFormat="1" ht="12.75" customHeight="1">
      <c r="A4" s="233">
        <v>1</v>
      </c>
      <c r="B4" s="233"/>
      <c r="C4" s="233"/>
      <c r="D4" s="171">
        <v>2</v>
      </c>
      <c r="E4" s="171">
        <v>3</v>
      </c>
      <c r="F4" s="171">
        <v>4</v>
      </c>
      <c r="G4" s="182" t="s">
        <v>149</v>
      </c>
      <c r="H4" s="172" t="s">
        <v>150</v>
      </c>
    </row>
    <row r="5" spans="1:8" s="130" customFormat="1" ht="28.5" customHeight="1" hidden="1">
      <c r="A5" s="204" t="s">
        <v>3</v>
      </c>
      <c r="B5" s="28" t="s">
        <v>4</v>
      </c>
      <c r="C5" s="54" t="s">
        <v>40</v>
      </c>
      <c r="D5" s="54"/>
      <c r="E5" s="49" t="s">
        <v>141</v>
      </c>
      <c r="F5" s="49" t="s">
        <v>142</v>
      </c>
      <c r="G5" s="183"/>
      <c r="H5" s="49" t="s">
        <v>135</v>
      </c>
    </row>
    <row r="6" spans="1:8" s="5" customFormat="1" ht="24" customHeight="1">
      <c r="A6" s="103"/>
      <c r="B6" s="103"/>
      <c r="C6" s="143" t="s">
        <v>107</v>
      </c>
      <c r="D6" s="143"/>
      <c r="E6" s="92"/>
      <c r="F6" s="92"/>
      <c r="G6" s="184"/>
      <c r="H6" s="92"/>
    </row>
    <row r="7" spans="1:10" s="5" customFormat="1" ht="16.5" customHeight="1">
      <c r="A7" s="50">
        <v>6</v>
      </c>
      <c r="B7" s="27"/>
      <c r="C7" s="24" t="s">
        <v>93</v>
      </c>
      <c r="D7" s="38">
        <f>SUM(D8+D20)</f>
        <v>529053246</v>
      </c>
      <c r="E7" s="38">
        <f>SUM(E8+E20)</f>
        <v>565792100</v>
      </c>
      <c r="F7" s="38">
        <f>SUM(F8+F20)</f>
        <v>562718150</v>
      </c>
      <c r="G7" s="185">
        <f>F7/D7*100</f>
        <v>106.36323550692286</v>
      </c>
      <c r="H7" s="100">
        <f>F7/E7*100</f>
        <v>99.45669973122637</v>
      </c>
      <c r="J7" s="7"/>
    </row>
    <row r="8" spans="1:8" s="5" customFormat="1" ht="13.5" customHeight="1">
      <c r="A8" s="91">
        <v>64</v>
      </c>
      <c r="B8" s="27"/>
      <c r="C8" s="50" t="s">
        <v>33</v>
      </c>
      <c r="D8" s="69">
        <f>D9+D16+D18</f>
        <v>524215373</v>
      </c>
      <c r="E8" s="69">
        <f>E9+E16+E18</f>
        <v>546792100</v>
      </c>
      <c r="F8" s="69">
        <f>F9+F16+F18</f>
        <v>542457685</v>
      </c>
      <c r="G8" s="186">
        <f aca="true" t="shared" si="0" ref="G8:G54">F8/D8*100</f>
        <v>103.47992694216543</v>
      </c>
      <c r="H8" s="100">
        <f aca="true" t="shared" si="1" ref="H8:H66">F8/E8*100</f>
        <v>99.20730109304799</v>
      </c>
    </row>
    <row r="9" spans="1:8" s="61" customFormat="1" ht="12.75" customHeight="1">
      <c r="A9" s="91">
        <v>641</v>
      </c>
      <c r="B9" s="59"/>
      <c r="C9" s="91" t="s">
        <v>34</v>
      </c>
      <c r="D9" s="69">
        <f>SUM(D10:D15)</f>
        <v>523882726</v>
      </c>
      <c r="E9" s="69">
        <f>SUM(E10:E15)</f>
        <v>543746300</v>
      </c>
      <c r="F9" s="69">
        <f>SUM(F10:F15)</f>
        <v>542203308</v>
      </c>
      <c r="G9" s="186">
        <f t="shared" si="0"/>
        <v>103.49707693931485</v>
      </c>
      <c r="H9" s="100">
        <f t="shared" si="1"/>
        <v>99.71622942537724</v>
      </c>
    </row>
    <row r="10" spans="1:8" s="68" customFormat="1" ht="12.75" customHeight="1">
      <c r="A10" s="91"/>
      <c r="B10" s="89">
        <v>6412</v>
      </c>
      <c r="C10" s="53" t="s">
        <v>37</v>
      </c>
      <c r="D10" s="90">
        <v>69928500</v>
      </c>
      <c r="E10" s="158">
        <v>72430000</v>
      </c>
      <c r="F10" s="90">
        <v>72432131</v>
      </c>
      <c r="G10" s="187">
        <f t="shared" si="0"/>
        <v>103.58027270712226</v>
      </c>
      <c r="H10" s="159">
        <f t="shared" si="1"/>
        <v>100.00294215104239</v>
      </c>
    </row>
    <row r="11" spans="1:8" s="68" customFormat="1" ht="16.5" customHeight="1">
      <c r="A11" s="91"/>
      <c r="B11" s="89">
        <v>6413</v>
      </c>
      <c r="C11" s="53" t="s">
        <v>36</v>
      </c>
      <c r="D11" s="90"/>
      <c r="E11" s="158">
        <v>0</v>
      </c>
      <c r="F11" s="90">
        <v>20903</v>
      </c>
      <c r="G11" s="187"/>
      <c r="H11" s="159"/>
    </row>
    <row r="12" spans="1:8" s="68" customFormat="1" ht="15" customHeight="1">
      <c r="A12" s="91"/>
      <c r="B12" s="89">
        <v>6414</v>
      </c>
      <c r="C12" s="53" t="s">
        <v>109</v>
      </c>
      <c r="D12" s="90">
        <v>116680</v>
      </c>
      <c r="E12" s="158">
        <v>10000</v>
      </c>
      <c r="F12" s="90"/>
      <c r="G12" s="187">
        <f t="shared" si="0"/>
        <v>0</v>
      </c>
      <c r="H12" s="159">
        <f t="shared" si="1"/>
        <v>0</v>
      </c>
    </row>
    <row r="13" spans="1:8" s="68" customFormat="1" ht="13.5" customHeight="1">
      <c r="A13" s="91"/>
      <c r="B13" s="89">
        <v>6416</v>
      </c>
      <c r="C13" s="53" t="s">
        <v>39</v>
      </c>
      <c r="D13" s="90"/>
      <c r="E13" s="158">
        <v>199800</v>
      </c>
      <c r="F13" s="90">
        <v>199800</v>
      </c>
      <c r="G13" s="187"/>
      <c r="H13" s="159">
        <f t="shared" si="1"/>
        <v>100</v>
      </c>
    </row>
    <row r="14" spans="1:8" s="68" customFormat="1" ht="14.25" customHeight="1">
      <c r="A14" s="91"/>
      <c r="B14" s="89">
        <v>6419</v>
      </c>
      <c r="C14" s="53" t="s">
        <v>122</v>
      </c>
      <c r="D14" s="90">
        <v>25850000</v>
      </c>
      <c r="E14" s="158">
        <v>21606500</v>
      </c>
      <c r="F14" s="90">
        <v>24026095</v>
      </c>
      <c r="G14" s="187">
        <f t="shared" si="0"/>
        <v>92.94427466150871</v>
      </c>
      <c r="H14" s="159">
        <f t="shared" si="1"/>
        <v>111.19845879712125</v>
      </c>
    </row>
    <row r="15" spans="1:8" s="68" customFormat="1" ht="27" customHeight="1">
      <c r="A15" s="91"/>
      <c r="B15" s="146">
        <v>6419</v>
      </c>
      <c r="C15" s="51" t="s">
        <v>87</v>
      </c>
      <c r="D15" s="90">
        <v>427987546</v>
      </c>
      <c r="E15" s="158">
        <v>449500000</v>
      </c>
      <c r="F15" s="90">
        <v>445524379</v>
      </c>
      <c r="G15" s="187">
        <f t="shared" si="0"/>
        <v>104.09751011773601</v>
      </c>
      <c r="H15" s="159">
        <f t="shared" si="1"/>
        <v>99.11554593993326</v>
      </c>
    </row>
    <row r="16" spans="1:8" s="61" customFormat="1" ht="0.75" customHeight="1" hidden="1">
      <c r="A16" s="91">
        <v>642</v>
      </c>
      <c r="B16" s="59"/>
      <c r="C16" s="91" t="s">
        <v>42</v>
      </c>
      <c r="D16" s="69">
        <f>D17</f>
        <v>0</v>
      </c>
      <c r="E16" s="69">
        <f>E17</f>
        <v>0</v>
      </c>
      <c r="F16" s="69">
        <f>F17</f>
        <v>0</v>
      </c>
      <c r="G16" s="186" t="e">
        <f t="shared" si="0"/>
        <v>#DIV/0!</v>
      </c>
      <c r="H16" s="100" t="e">
        <f t="shared" si="1"/>
        <v>#DIV/0!</v>
      </c>
    </row>
    <row r="17" spans="1:8" s="5" customFormat="1" ht="13.5" customHeight="1" hidden="1">
      <c r="A17" s="50"/>
      <c r="B17" s="27">
        <v>6422</v>
      </c>
      <c r="C17" s="51" t="s">
        <v>43</v>
      </c>
      <c r="D17" s="39">
        <v>0</v>
      </c>
      <c r="E17" s="39">
        <v>0</v>
      </c>
      <c r="F17" s="39">
        <v>0</v>
      </c>
      <c r="G17" s="188" t="e">
        <f t="shared" si="0"/>
        <v>#DIV/0!</v>
      </c>
      <c r="H17" s="101" t="e">
        <f t="shared" si="1"/>
        <v>#DIV/0!</v>
      </c>
    </row>
    <row r="18" spans="1:8" s="61" customFormat="1" ht="12.75" customHeight="1">
      <c r="A18" s="91">
        <v>643</v>
      </c>
      <c r="B18" s="59"/>
      <c r="C18" s="91" t="s">
        <v>35</v>
      </c>
      <c r="D18" s="69">
        <f>D19</f>
        <v>332647</v>
      </c>
      <c r="E18" s="69">
        <f>E19</f>
        <v>3045800</v>
      </c>
      <c r="F18" s="69">
        <f>F19</f>
        <v>254377</v>
      </c>
      <c r="G18" s="186">
        <f t="shared" si="0"/>
        <v>76.47055286835595</v>
      </c>
      <c r="H18" s="100">
        <f t="shared" si="1"/>
        <v>8.35173025149386</v>
      </c>
    </row>
    <row r="19" spans="1:10" s="5" customFormat="1" ht="24" customHeight="1">
      <c r="A19" s="50"/>
      <c r="B19" s="145">
        <v>6434</v>
      </c>
      <c r="C19" s="51" t="s">
        <v>128</v>
      </c>
      <c r="D19" s="90">
        <v>332647</v>
      </c>
      <c r="E19" s="158">
        <v>3045800</v>
      </c>
      <c r="F19" s="90">
        <v>254377</v>
      </c>
      <c r="G19" s="187">
        <f t="shared" si="0"/>
        <v>76.47055286835595</v>
      </c>
      <c r="H19" s="159">
        <f t="shared" si="1"/>
        <v>8.35173025149386</v>
      </c>
      <c r="J19" s="7"/>
    </row>
    <row r="20" spans="1:8" s="5" customFormat="1" ht="24.75" customHeight="1">
      <c r="A20" s="205">
        <v>65</v>
      </c>
      <c r="B20" s="27"/>
      <c r="C20" s="50" t="s">
        <v>129</v>
      </c>
      <c r="D20" s="69">
        <f aca="true" t="shared" si="2" ref="D20:F21">D21</f>
        <v>4837873</v>
      </c>
      <c r="E20" s="69">
        <f t="shared" si="2"/>
        <v>19000000</v>
      </c>
      <c r="F20" s="69">
        <f t="shared" si="2"/>
        <v>20260465</v>
      </c>
      <c r="G20" s="186">
        <f t="shared" si="0"/>
        <v>418.78869081515785</v>
      </c>
      <c r="H20" s="100">
        <f t="shared" si="1"/>
        <v>106.63402631578947</v>
      </c>
    </row>
    <row r="21" spans="1:8" s="61" customFormat="1" ht="12.75" customHeight="1">
      <c r="A21" s="91">
        <v>652</v>
      </c>
      <c r="B21" s="59"/>
      <c r="C21" s="91" t="s">
        <v>44</v>
      </c>
      <c r="D21" s="69">
        <f t="shared" si="2"/>
        <v>4837873</v>
      </c>
      <c r="E21" s="69">
        <f t="shared" si="2"/>
        <v>19000000</v>
      </c>
      <c r="F21" s="69">
        <f t="shared" si="2"/>
        <v>20260465</v>
      </c>
      <c r="G21" s="186">
        <f t="shared" si="0"/>
        <v>418.78869081515785</v>
      </c>
      <c r="H21" s="100">
        <f t="shared" si="1"/>
        <v>106.63402631578947</v>
      </c>
    </row>
    <row r="22" spans="1:8" s="5" customFormat="1" ht="12.75" customHeight="1">
      <c r="A22" s="50"/>
      <c r="B22" s="27">
        <v>6526</v>
      </c>
      <c r="C22" s="53" t="s">
        <v>45</v>
      </c>
      <c r="D22" s="39">
        <f>D23+D24</f>
        <v>4837873</v>
      </c>
      <c r="E22" s="160">
        <f>E23+E24</f>
        <v>19000000</v>
      </c>
      <c r="F22" s="39">
        <f>F23+F24</f>
        <v>20260465</v>
      </c>
      <c r="G22" s="188">
        <f t="shared" si="0"/>
        <v>418.78869081515785</v>
      </c>
      <c r="H22" s="159">
        <f t="shared" si="1"/>
        <v>106.63402631578947</v>
      </c>
    </row>
    <row r="23" spans="1:8" s="5" customFormat="1" ht="27.75" customHeight="1">
      <c r="A23" s="50"/>
      <c r="B23" s="27"/>
      <c r="C23" s="53" t="s">
        <v>111</v>
      </c>
      <c r="D23" s="39">
        <v>4837763</v>
      </c>
      <c r="E23" s="160">
        <v>19000000</v>
      </c>
      <c r="F23" s="39">
        <v>20251307</v>
      </c>
      <c r="G23" s="188">
        <f t="shared" si="0"/>
        <v>418.60891077136273</v>
      </c>
      <c r="H23" s="159">
        <f t="shared" si="1"/>
        <v>106.58582631578948</v>
      </c>
    </row>
    <row r="24" spans="1:8" s="5" customFormat="1" ht="12.75" customHeight="1">
      <c r="A24" s="50"/>
      <c r="B24" s="27"/>
      <c r="C24" s="53" t="s">
        <v>136</v>
      </c>
      <c r="D24" s="39">
        <v>110</v>
      </c>
      <c r="E24" s="160">
        <v>0</v>
      </c>
      <c r="F24" s="39">
        <v>9158</v>
      </c>
      <c r="G24" s="188">
        <f t="shared" si="0"/>
        <v>8325.454545454544</v>
      </c>
      <c r="H24" s="159"/>
    </row>
    <row r="25" spans="1:8" s="5" customFormat="1" ht="14.25" customHeight="1">
      <c r="A25" s="91">
        <v>7</v>
      </c>
      <c r="B25" s="59"/>
      <c r="C25" s="93" t="s">
        <v>94</v>
      </c>
      <c r="D25" s="69">
        <f>D26+D29</f>
        <v>0</v>
      </c>
      <c r="E25" s="69">
        <f>E26+E29</f>
        <v>780000</v>
      </c>
      <c r="F25" s="69">
        <f>F26+F29</f>
        <v>0</v>
      </c>
      <c r="G25" s="186"/>
      <c r="H25" s="100">
        <f t="shared" si="1"/>
        <v>0</v>
      </c>
    </row>
    <row r="26" spans="1:8" s="5" customFormat="1" ht="12.75" customHeight="1">
      <c r="A26" s="91">
        <v>71</v>
      </c>
      <c r="B26" s="59"/>
      <c r="C26" s="52" t="s">
        <v>46</v>
      </c>
      <c r="D26" s="69">
        <f aca="true" t="shared" si="3" ref="D26:F27">D27</f>
        <v>0</v>
      </c>
      <c r="E26" s="69">
        <f t="shared" si="3"/>
        <v>780000</v>
      </c>
      <c r="F26" s="69">
        <f t="shared" si="3"/>
        <v>0</v>
      </c>
      <c r="G26" s="186"/>
      <c r="H26" s="100">
        <f t="shared" si="1"/>
        <v>0</v>
      </c>
    </row>
    <row r="27" spans="1:8" s="5" customFormat="1" ht="12.75" customHeight="1">
      <c r="A27" s="91">
        <v>711</v>
      </c>
      <c r="B27" s="59"/>
      <c r="C27" s="52" t="s">
        <v>48</v>
      </c>
      <c r="D27" s="69">
        <f t="shared" si="3"/>
        <v>0</v>
      </c>
      <c r="E27" s="69">
        <f t="shared" si="3"/>
        <v>780000</v>
      </c>
      <c r="F27" s="69">
        <f t="shared" si="3"/>
        <v>0</v>
      </c>
      <c r="G27" s="186"/>
      <c r="H27" s="100">
        <f t="shared" si="1"/>
        <v>0</v>
      </c>
    </row>
    <row r="28" spans="1:8" s="5" customFormat="1" ht="12" customHeight="1" hidden="1">
      <c r="A28" s="50"/>
      <c r="B28" s="27">
        <v>7111</v>
      </c>
      <c r="C28" s="53" t="s">
        <v>47</v>
      </c>
      <c r="D28" s="39">
        <v>0</v>
      </c>
      <c r="E28" s="160">
        <v>780000</v>
      </c>
      <c r="F28" s="39">
        <v>0</v>
      </c>
      <c r="G28" s="188" t="e">
        <f t="shared" si="0"/>
        <v>#DIV/0!</v>
      </c>
      <c r="H28" s="100">
        <f t="shared" si="1"/>
        <v>0</v>
      </c>
    </row>
    <row r="29" spans="1:8" s="5" customFormat="1" ht="13.5" customHeight="1" hidden="1">
      <c r="A29" s="91"/>
      <c r="B29" s="59"/>
      <c r="C29" s="52" t="s">
        <v>51</v>
      </c>
      <c r="D29" s="69">
        <f>D30+D32+D35</f>
        <v>0</v>
      </c>
      <c r="E29" s="69">
        <f>E30+E32+E35</f>
        <v>0</v>
      </c>
      <c r="F29" s="69">
        <f>F30+F32+F35</f>
        <v>0</v>
      </c>
      <c r="G29" s="186" t="e">
        <f t="shared" si="0"/>
        <v>#DIV/0!</v>
      </c>
      <c r="H29" s="100" t="e">
        <f t="shared" si="1"/>
        <v>#DIV/0!</v>
      </c>
    </row>
    <row r="30" spans="1:8" s="5" customFormat="1" ht="11.25" customHeight="1" hidden="1">
      <c r="A30" s="91">
        <v>721</v>
      </c>
      <c r="B30" s="59"/>
      <c r="C30" s="52" t="s">
        <v>49</v>
      </c>
      <c r="D30" s="69">
        <f>D31</f>
        <v>0</v>
      </c>
      <c r="E30" s="69">
        <f>E31</f>
        <v>0</v>
      </c>
      <c r="F30" s="69">
        <f>F31</f>
        <v>0</v>
      </c>
      <c r="G30" s="186" t="e">
        <f t="shared" si="0"/>
        <v>#DIV/0!</v>
      </c>
      <c r="H30" s="100" t="e">
        <f t="shared" si="1"/>
        <v>#DIV/0!</v>
      </c>
    </row>
    <row r="31" spans="1:8" s="5" customFormat="1" ht="12.75" customHeight="1" hidden="1">
      <c r="A31" s="50"/>
      <c r="B31" s="27">
        <v>7212</v>
      </c>
      <c r="C31" s="53" t="s">
        <v>50</v>
      </c>
      <c r="D31" s="39">
        <v>0</v>
      </c>
      <c r="E31" s="39">
        <v>0</v>
      </c>
      <c r="F31" s="39">
        <v>0</v>
      </c>
      <c r="G31" s="188" t="e">
        <f t="shared" si="0"/>
        <v>#DIV/0!</v>
      </c>
      <c r="H31" s="101" t="e">
        <f t="shared" si="1"/>
        <v>#DIV/0!</v>
      </c>
    </row>
    <row r="32" spans="1:8" s="61" customFormat="1" ht="12.75" customHeight="1" hidden="1">
      <c r="A32" s="91">
        <v>722</v>
      </c>
      <c r="B32" s="59"/>
      <c r="C32" s="52" t="s">
        <v>52</v>
      </c>
      <c r="D32" s="69">
        <f>D33+D34</f>
        <v>0</v>
      </c>
      <c r="E32" s="69">
        <f>E33+E34</f>
        <v>0</v>
      </c>
      <c r="F32" s="69">
        <f>F33+F34</f>
        <v>0</v>
      </c>
      <c r="G32" s="186" t="e">
        <f t="shared" si="0"/>
        <v>#DIV/0!</v>
      </c>
      <c r="H32" s="100" t="e">
        <f t="shared" si="1"/>
        <v>#DIV/0!</v>
      </c>
    </row>
    <row r="33" spans="1:8" s="68" customFormat="1" ht="14.25" customHeight="1" hidden="1">
      <c r="A33" s="91"/>
      <c r="B33" s="89">
        <v>7221</v>
      </c>
      <c r="C33" s="53" t="s">
        <v>19</v>
      </c>
      <c r="D33" s="90">
        <v>0</v>
      </c>
      <c r="E33" s="90">
        <v>0</v>
      </c>
      <c r="F33" s="90">
        <v>0</v>
      </c>
      <c r="G33" s="187" t="e">
        <f t="shared" si="0"/>
        <v>#DIV/0!</v>
      </c>
      <c r="H33" s="101" t="e">
        <f t="shared" si="1"/>
        <v>#DIV/0!</v>
      </c>
    </row>
    <row r="34" spans="1:8" s="5" customFormat="1" ht="12" customHeight="1" hidden="1">
      <c r="A34" s="50"/>
      <c r="B34" s="27">
        <v>7227</v>
      </c>
      <c r="C34" s="53" t="s">
        <v>0</v>
      </c>
      <c r="D34" s="39">
        <v>0</v>
      </c>
      <c r="E34" s="39">
        <v>0</v>
      </c>
      <c r="F34" s="39">
        <v>0</v>
      </c>
      <c r="G34" s="188" t="e">
        <f t="shared" si="0"/>
        <v>#DIV/0!</v>
      </c>
      <c r="H34" s="101" t="e">
        <f t="shared" si="1"/>
        <v>#DIV/0!</v>
      </c>
    </row>
    <row r="35" spans="1:8" s="61" customFormat="1" ht="24.75" customHeight="1" hidden="1">
      <c r="A35" s="91">
        <v>724</v>
      </c>
      <c r="B35" s="59"/>
      <c r="C35" s="52" t="s">
        <v>130</v>
      </c>
      <c r="D35" s="69">
        <f>D36</f>
        <v>0</v>
      </c>
      <c r="E35" s="69">
        <f>E36</f>
        <v>0</v>
      </c>
      <c r="F35" s="69">
        <f>F36</f>
        <v>0</v>
      </c>
      <c r="G35" s="186" t="e">
        <f t="shared" si="0"/>
        <v>#DIV/0!</v>
      </c>
      <c r="H35" s="100" t="e">
        <f t="shared" si="1"/>
        <v>#DIV/0!</v>
      </c>
    </row>
    <row r="36" spans="1:8" s="5" customFormat="1" ht="13.5" customHeight="1" hidden="1">
      <c r="A36" s="50"/>
      <c r="B36" s="27">
        <v>7242</v>
      </c>
      <c r="C36" s="53" t="s">
        <v>110</v>
      </c>
      <c r="D36" s="39">
        <v>0</v>
      </c>
      <c r="E36" s="39">
        <v>0</v>
      </c>
      <c r="F36" s="39">
        <v>0</v>
      </c>
      <c r="G36" s="188" t="e">
        <f t="shared" si="0"/>
        <v>#DIV/0!</v>
      </c>
      <c r="H36" s="101" t="e">
        <f t="shared" si="1"/>
        <v>#DIV/0!</v>
      </c>
    </row>
    <row r="37" spans="1:8" s="5" customFormat="1" ht="24" customHeight="1">
      <c r="A37" s="206"/>
      <c r="B37" s="102"/>
      <c r="C37" s="144" t="s">
        <v>100</v>
      </c>
      <c r="D37" s="39"/>
      <c r="E37" s="39"/>
      <c r="F37" s="39"/>
      <c r="G37" s="188"/>
      <c r="H37" s="100"/>
    </row>
    <row r="38" spans="1:10" s="5" customFormat="1" ht="16.5" customHeight="1">
      <c r="A38" s="50">
        <v>6</v>
      </c>
      <c r="B38" s="27"/>
      <c r="C38" s="50" t="s">
        <v>32</v>
      </c>
      <c r="D38" s="38">
        <f>D39+D50+D55</f>
        <v>23766530</v>
      </c>
      <c r="E38" s="38">
        <f>E39+E50+E55</f>
        <v>13495000</v>
      </c>
      <c r="F38" s="38">
        <f>F39+F50+F55</f>
        <v>13382917</v>
      </c>
      <c r="G38" s="185">
        <f t="shared" si="0"/>
        <v>56.30993249750805</v>
      </c>
      <c r="H38" s="100">
        <f t="shared" si="1"/>
        <v>99.16944794368284</v>
      </c>
      <c r="I38" s="7"/>
      <c r="J38" s="7"/>
    </row>
    <row r="39" spans="1:10" s="5" customFormat="1" ht="13.5" customHeight="1">
      <c r="A39" s="91">
        <v>64</v>
      </c>
      <c r="B39" s="27"/>
      <c r="C39" s="50" t="s">
        <v>33</v>
      </c>
      <c r="D39" s="69">
        <f>D40+D46+D48</f>
        <v>8185474</v>
      </c>
      <c r="E39" s="69">
        <f>E40+E46+E48</f>
        <v>4995000</v>
      </c>
      <c r="F39" s="69">
        <f>F40+F46+F48</f>
        <v>4822161</v>
      </c>
      <c r="G39" s="186">
        <f t="shared" si="0"/>
        <v>58.91120049981223</v>
      </c>
      <c r="H39" s="100">
        <f t="shared" si="1"/>
        <v>96.53975975975976</v>
      </c>
      <c r="J39" s="7"/>
    </row>
    <row r="40" spans="1:8" s="61" customFormat="1" ht="13.5" customHeight="1">
      <c r="A40" s="91">
        <v>641</v>
      </c>
      <c r="B40" s="59"/>
      <c r="C40" s="91" t="s">
        <v>34</v>
      </c>
      <c r="D40" s="69">
        <f>SUM(D41:D45)</f>
        <v>6233829</v>
      </c>
      <c r="E40" s="69">
        <f>SUM(E41:E45)</f>
        <v>3240000</v>
      </c>
      <c r="F40" s="69">
        <f>SUM(F41:F45)</f>
        <v>3126812</v>
      </c>
      <c r="G40" s="186">
        <f t="shared" si="0"/>
        <v>50.158770797209876</v>
      </c>
      <c r="H40" s="100">
        <f t="shared" si="1"/>
        <v>96.50654320987654</v>
      </c>
    </row>
    <row r="41" spans="1:10" s="68" customFormat="1" ht="12.75" customHeight="1">
      <c r="A41" s="91"/>
      <c r="B41" s="89">
        <v>6413</v>
      </c>
      <c r="C41" s="68" t="s">
        <v>36</v>
      </c>
      <c r="D41" s="90">
        <v>719808</v>
      </c>
      <c r="E41" s="158">
        <v>600000</v>
      </c>
      <c r="F41" s="90">
        <v>500384</v>
      </c>
      <c r="G41" s="187">
        <f t="shared" si="0"/>
        <v>69.51631546190094</v>
      </c>
      <c r="H41" s="159">
        <f t="shared" si="1"/>
        <v>83.39733333333334</v>
      </c>
      <c r="J41" s="66"/>
    </row>
    <row r="42" spans="1:8" s="68" customFormat="1" ht="12.75" customHeight="1">
      <c r="A42" s="91"/>
      <c r="B42" s="89">
        <v>6414</v>
      </c>
      <c r="C42" s="68" t="s">
        <v>109</v>
      </c>
      <c r="D42" s="90">
        <v>37550</v>
      </c>
      <c r="E42" s="158">
        <v>10000</v>
      </c>
      <c r="F42" s="90">
        <v>17</v>
      </c>
      <c r="G42" s="187">
        <f t="shared" si="0"/>
        <v>0.045272969374167776</v>
      </c>
      <c r="H42" s="159">
        <f t="shared" si="1"/>
        <v>0.16999999999999998</v>
      </c>
    </row>
    <row r="43" spans="1:8" s="68" customFormat="1" ht="12.75" customHeight="1">
      <c r="A43" s="91"/>
      <c r="B43" s="89">
        <v>6415</v>
      </c>
      <c r="C43" s="68" t="s">
        <v>38</v>
      </c>
      <c r="D43" s="90">
        <v>91379</v>
      </c>
      <c r="E43" s="158">
        <v>10000</v>
      </c>
      <c r="F43" s="90">
        <v>6679</v>
      </c>
      <c r="G43" s="187">
        <f t="shared" si="0"/>
        <v>7.309119163046214</v>
      </c>
      <c r="H43" s="159">
        <f t="shared" si="1"/>
        <v>66.79</v>
      </c>
    </row>
    <row r="44" spans="1:8" s="68" customFormat="1" ht="12" customHeight="1">
      <c r="A44" s="91"/>
      <c r="B44" s="89">
        <v>6416</v>
      </c>
      <c r="C44" s="68" t="s">
        <v>39</v>
      </c>
      <c r="D44" s="90">
        <v>5385092</v>
      </c>
      <c r="E44" s="158">
        <v>2620000</v>
      </c>
      <c r="F44" s="90">
        <v>2619732</v>
      </c>
      <c r="G44" s="187">
        <f t="shared" si="0"/>
        <v>48.64785968373428</v>
      </c>
      <c r="H44" s="159">
        <f t="shared" si="1"/>
        <v>99.98977099236642</v>
      </c>
    </row>
    <row r="45" spans="1:8" s="68" customFormat="1" ht="0.75" customHeight="1" hidden="1">
      <c r="A45" s="91"/>
      <c r="B45" s="89">
        <v>6419</v>
      </c>
      <c r="C45" s="53" t="s">
        <v>122</v>
      </c>
      <c r="D45" s="90">
        <v>0</v>
      </c>
      <c r="E45" s="128">
        <v>0</v>
      </c>
      <c r="F45" s="90">
        <v>0</v>
      </c>
      <c r="G45" s="187" t="e">
        <f t="shared" si="0"/>
        <v>#DIV/0!</v>
      </c>
      <c r="H45" s="101" t="e">
        <f t="shared" si="1"/>
        <v>#DIV/0!</v>
      </c>
    </row>
    <row r="46" spans="1:8" s="61" customFormat="1" ht="12.75" customHeight="1">
      <c r="A46" s="91">
        <v>642</v>
      </c>
      <c r="B46" s="59"/>
      <c r="C46" s="91" t="s">
        <v>42</v>
      </c>
      <c r="D46" s="69">
        <f>D47</f>
        <v>1149879</v>
      </c>
      <c r="E46" s="69">
        <f>E47</f>
        <v>1165000</v>
      </c>
      <c r="F46" s="69">
        <f>F47</f>
        <v>1163140</v>
      </c>
      <c r="G46" s="186">
        <f t="shared" si="0"/>
        <v>101.15325177692608</v>
      </c>
      <c r="H46" s="100">
        <f t="shared" si="1"/>
        <v>99.84034334763948</v>
      </c>
    </row>
    <row r="47" spans="1:8" s="5" customFormat="1" ht="12.75" customHeight="1">
      <c r="A47" s="50"/>
      <c r="B47" s="27">
        <v>6422</v>
      </c>
      <c r="C47" s="53" t="s">
        <v>43</v>
      </c>
      <c r="D47" s="39">
        <v>1149879</v>
      </c>
      <c r="E47" s="160">
        <v>1165000</v>
      </c>
      <c r="F47" s="39">
        <v>1163140</v>
      </c>
      <c r="G47" s="188">
        <f t="shared" si="0"/>
        <v>101.15325177692608</v>
      </c>
      <c r="H47" s="159">
        <f t="shared" si="1"/>
        <v>99.84034334763948</v>
      </c>
    </row>
    <row r="48" spans="1:8" s="61" customFormat="1" ht="15" customHeight="1">
      <c r="A48" s="91">
        <v>643</v>
      </c>
      <c r="B48" s="59"/>
      <c r="C48" s="91" t="s">
        <v>35</v>
      </c>
      <c r="D48" s="69">
        <f>D49</f>
        <v>801766</v>
      </c>
      <c r="E48" s="69">
        <f>E49</f>
        <v>590000</v>
      </c>
      <c r="F48" s="69">
        <f>F49</f>
        <v>532209</v>
      </c>
      <c r="G48" s="186">
        <f t="shared" si="0"/>
        <v>66.37959205054842</v>
      </c>
      <c r="H48" s="100">
        <f t="shared" si="1"/>
        <v>90.20491525423728</v>
      </c>
    </row>
    <row r="49" spans="1:10" s="5" customFormat="1" ht="24" customHeight="1">
      <c r="A49" s="50"/>
      <c r="B49" s="27">
        <v>6434</v>
      </c>
      <c r="C49" s="51" t="s">
        <v>128</v>
      </c>
      <c r="D49" s="90">
        <v>801766</v>
      </c>
      <c r="E49" s="158">
        <v>590000</v>
      </c>
      <c r="F49" s="90">
        <v>532209</v>
      </c>
      <c r="G49" s="187">
        <f t="shared" si="0"/>
        <v>66.37959205054842</v>
      </c>
      <c r="H49" s="159">
        <f t="shared" si="1"/>
        <v>90.20491525423728</v>
      </c>
      <c r="J49" s="7"/>
    </row>
    <row r="50" spans="1:11" s="5" customFormat="1" ht="25.5">
      <c r="A50" s="205">
        <v>65</v>
      </c>
      <c r="B50" s="27"/>
      <c r="C50" s="50" t="s">
        <v>129</v>
      </c>
      <c r="D50" s="69">
        <f aca="true" t="shared" si="4" ref="D50:F51">D51</f>
        <v>15581056</v>
      </c>
      <c r="E50" s="69">
        <f t="shared" si="4"/>
        <v>7000000</v>
      </c>
      <c r="F50" s="69">
        <f t="shared" si="4"/>
        <v>7399285</v>
      </c>
      <c r="G50" s="186">
        <f t="shared" si="0"/>
        <v>47.48898277498007</v>
      </c>
      <c r="H50" s="100">
        <f t="shared" si="1"/>
        <v>105.70407142857144</v>
      </c>
      <c r="I50" s="7"/>
      <c r="K50" s="7"/>
    </row>
    <row r="51" spans="1:8" s="61" customFormat="1" ht="12" customHeight="1">
      <c r="A51" s="91">
        <v>652</v>
      </c>
      <c r="B51" s="59"/>
      <c r="C51" s="52" t="s">
        <v>44</v>
      </c>
      <c r="D51" s="69">
        <f t="shared" si="4"/>
        <v>15581056</v>
      </c>
      <c r="E51" s="69">
        <f t="shared" si="4"/>
        <v>7000000</v>
      </c>
      <c r="F51" s="69">
        <f t="shared" si="4"/>
        <v>7399285</v>
      </c>
      <c r="G51" s="186">
        <f t="shared" si="0"/>
        <v>47.48898277498007</v>
      </c>
      <c r="H51" s="100">
        <f t="shared" si="1"/>
        <v>105.70407142857144</v>
      </c>
    </row>
    <row r="52" spans="1:8" s="5" customFormat="1" ht="12.75" customHeight="1">
      <c r="A52" s="50"/>
      <c r="B52" s="27">
        <v>6526</v>
      </c>
      <c r="C52" s="53" t="s">
        <v>45</v>
      </c>
      <c r="D52" s="39">
        <f>D53+D54</f>
        <v>15581056</v>
      </c>
      <c r="E52" s="160">
        <f>E53+E54</f>
        <v>7000000</v>
      </c>
      <c r="F52" s="39">
        <f>F53+F54</f>
        <v>7399285</v>
      </c>
      <c r="G52" s="188">
        <f t="shared" si="0"/>
        <v>47.48898277498007</v>
      </c>
      <c r="H52" s="161">
        <f t="shared" si="1"/>
        <v>105.70407142857144</v>
      </c>
    </row>
    <row r="53" spans="1:8" s="5" customFormat="1" ht="24.75" customHeight="1">
      <c r="A53" s="50"/>
      <c r="B53" s="27"/>
      <c r="C53" s="53" t="s">
        <v>105</v>
      </c>
      <c r="D53" s="39">
        <v>15055713</v>
      </c>
      <c r="E53" s="160">
        <v>7000000</v>
      </c>
      <c r="F53" s="39">
        <v>5877697</v>
      </c>
      <c r="G53" s="188">
        <f t="shared" si="0"/>
        <v>39.03964561492372</v>
      </c>
      <c r="H53" s="161">
        <f t="shared" si="1"/>
        <v>83.96709999999999</v>
      </c>
    </row>
    <row r="54" spans="1:8" s="5" customFormat="1" ht="14.25" customHeight="1">
      <c r="A54" s="50"/>
      <c r="B54" s="27"/>
      <c r="C54" s="53" t="s">
        <v>136</v>
      </c>
      <c r="D54" s="39">
        <v>525343</v>
      </c>
      <c r="E54" s="160">
        <v>0</v>
      </c>
      <c r="F54" s="39">
        <v>1521588</v>
      </c>
      <c r="G54" s="188">
        <f t="shared" si="0"/>
        <v>289.63705617092074</v>
      </c>
      <c r="H54" s="100"/>
    </row>
    <row r="55" spans="1:8" s="61" customFormat="1" ht="27.75" customHeight="1">
      <c r="A55" s="205">
        <v>66</v>
      </c>
      <c r="B55" s="59"/>
      <c r="C55" s="52" t="s">
        <v>137</v>
      </c>
      <c r="D55" s="69">
        <f aca="true" t="shared" si="5" ref="D55:F56">D56</f>
        <v>0</v>
      </c>
      <c r="E55" s="69">
        <f t="shared" si="5"/>
        <v>1500000</v>
      </c>
      <c r="F55" s="69">
        <f t="shared" si="5"/>
        <v>1161471</v>
      </c>
      <c r="G55" s="186"/>
      <c r="H55" s="100">
        <f t="shared" si="1"/>
        <v>77.4314</v>
      </c>
    </row>
    <row r="56" spans="1:8" s="61" customFormat="1" ht="13.5" customHeight="1">
      <c r="A56" s="91">
        <v>661</v>
      </c>
      <c r="B56" s="59"/>
      <c r="C56" s="52" t="s">
        <v>138</v>
      </c>
      <c r="D56" s="69">
        <f t="shared" si="5"/>
        <v>0</v>
      </c>
      <c r="E56" s="69">
        <f t="shared" si="5"/>
        <v>1500000</v>
      </c>
      <c r="F56" s="69">
        <f t="shared" si="5"/>
        <v>1161471</v>
      </c>
      <c r="G56" s="186"/>
      <c r="H56" s="100">
        <f t="shared" si="1"/>
        <v>77.4314</v>
      </c>
    </row>
    <row r="57" spans="1:8" s="5" customFormat="1" ht="13.5" customHeight="1">
      <c r="A57" s="50"/>
      <c r="B57" s="27">
        <v>6615</v>
      </c>
      <c r="C57" s="53" t="s">
        <v>139</v>
      </c>
      <c r="D57" s="39"/>
      <c r="E57" s="160">
        <v>1500000</v>
      </c>
      <c r="F57" s="39">
        <v>1161471</v>
      </c>
      <c r="G57" s="188"/>
      <c r="H57" s="161">
        <f t="shared" si="1"/>
        <v>77.4314</v>
      </c>
    </row>
    <row r="58" spans="1:8" s="5" customFormat="1" ht="0.75" customHeight="1">
      <c r="A58" s="91"/>
      <c r="B58" s="59"/>
      <c r="C58" s="93" t="s">
        <v>94</v>
      </c>
      <c r="D58" s="69"/>
      <c r="E58" s="69">
        <f>E59+E62</f>
        <v>0</v>
      </c>
      <c r="F58" s="69">
        <f>F59+F62</f>
        <v>0</v>
      </c>
      <c r="G58" s="189"/>
      <c r="H58" s="100" t="e">
        <f t="shared" si="1"/>
        <v>#DIV/0!</v>
      </c>
    </row>
    <row r="59" spans="1:8" s="5" customFormat="1" ht="12.75" customHeight="1" hidden="1">
      <c r="A59" s="91"/>
      <c r="B59" s="59"/>
      <c r="C59" s="52" t="s">
        <v>46</v>
      </c>
      <c r="D59" s="69"/>
      <c r="E59" s="69">
        <f>E60</f>
        <v>0</v>
      </c>
      <c r="F59" s="69">
        <f>F60</f>
        <v>0</v>
      </c>
      <c r="G59" s="189"/>
      <c r="H59" s="100" t="e">
        <f t="shared" si="1"/>
        <v>#DIV/0!</v>
      </c>
    </row>
    <row r="60" spans="1:8" s="5" customFormat="1" ht="12" customHeight="1" hidden="1">
      <c r="A60" s="91">
        <v>711</v>
      </c>
      <c r="B60" s="59"/>
      <c r="C60" s="52" t="s">
        <v>48</v>
      </c>
      <c r="D60" s="69"/>
      <c r="E60" s="69">
        <f>E61</f>
        <v>0</v>
      </c>
      <c r="F60" s="69">
        <f>F61</f>
        <v>0</v>
      </c>
      <c r="G60" s="189"/>
      <c r="H60" s="100" t="e">
        <f t="shared" si="1"/>
        <v>#DIV/0!</v>
      </c>
    </row>
    <row r="61" spans="1:8" s="5" customFormat="1" ht="10.5" customHeight="1" hidden="1">
      <c r="A61" s="50"/>
      <c r="B61" s="27">
        <v>7111</v>
      </c>
      <c r="C61" s="53" t="s">
        <v>47</v>
      </c>
      <c r="D61" s="39"/>
      <c r="E61" s="39">
        <v>0</v>
      </c>
      <c r="F61" s="39">
        <v>0</v>
      </c>
      <c r="G61" s="190"/>
      <c r="H61" s="101" t="e">
        <f t="shared" si="1"/>
        <v>#DIV/0!</v>
      </c>
    </row>
    <row r="62" spans="1:8" s="5" customFormat="1" ht="12" customHeight="1" hidden="1">
      <c r="A62" s="91"/>
      <c r="B62" s="59"/>
      <c r="C62" s="52" t="s">
        <v>51</v>
      </c>
      <c r="D62" s="69"/>
      <c r="E62" s="69">
        <f>E63+E65</f>
        <v>0</v>
      </c>
      <c r="F62" s="69">
        <f>F63+F65</f>
        <v>0</v>
      </c>
      <c r="G62" s="189"/>
      <c r="H62" s="100" t="e">
        <f t="shared" si="1"/>
        <v>#DIV/0!</v>
      </c>
    </row>
    <row r="63" spans="1:8" s="5" customFormat="1" ht="12.75" customHeight="1" hidden="1">
      <c r="A63" s="91">
        <v>721</v>
      </c>
      <c r="B63" s="59"/>
      <c r="C63" s="52" t="s">
        <v>49</v>
      </c>
      <c r="D63" s="69"/>
      <c r="E63" s="69">
        <f>E64</f>
        <v>0</v>
      </c>
      <c r="F63" s="69">
        <f>F64</f>
        <v>0</v>
      </c>
      <c r="G63" s="189"/>
      <c r="H63" s="100" t="e">
        <f t="shared" si="1"/>
        <v>#DIV/0!</v>
      </c>
    </row>
    <row r="64" spans="1:8" s="5" customFormat="1" ht="12.75" customHeight="1" hidden="1">
      <c r="A64" s="50"/>
      <c r="B64" s="27">
        <v>7212</v>
      </c>
      <c r="C64" s="53" t="s">
        <v>50</v>
      </c>
      <c r="D64" s="39"/>
      <c r="E64" s="39">
        <v>0</v>
      </c>
      <c r="F64" s="39">
        <v>0</v>
      </c>
      <c r="G64" s="190"/>
      <c r="H64" s="101" t="e">
        <f t="shared" si="1"/>
        <v>#DIV/0!</v>
      </c>
    </row>
    <row r="65" spans="1:8" s="61" customFormat="1" ht="12" customHeight="1" hidden="1">
      <c r="A65" s="93">
        <v>723</v>
      </c>
      <c r="B65" s="109"/>
      <c r="C65" s="64" t="s">
        <v>117</v>
      </c>
      <c r="D65" s="67"/>
      <c r="E65" s="67">
        <f>E66</f>
        <v>0</v>
      </c>
      <c r="F65" s="67">
        <f>F66</f>
        <v>0</v>
      </c>
      <c r="G65" s="191"/>
      <c r="H65" s="100" t="e">
        <f t="shared" si="1"/>
        <v>#DIV/0!</v>
      </c>
    </row>
    <row r="66" spans="1:8" s="5" customFormat="1" ht="12.75" customHeight="1" hidden="1">
      <c r="A66" s="207"/>
      <c r="B66" s="56">
        <v>7231</v>
      </c>
      <c r="C66" s="57" t="s">
        <v>23</v>
      </c>
      <c r="D66" s="7"/>
      <c r="E66" s="7">
        <v>0</v>
      </c>
      <c r="F66" s="7">
        <v>0</v>
      </c>
      <c r="G66" s="177"/>
      <c r="H66" s="101" t="e">
        <f t="shared" si="1"/>
        <v>#DIV/0!</v>
      </c>
    </row>
    <row r="67" spans="1:8" s="68" customFormat="1" ht="15" customHeight="1">
      <c r="A67" s="93"/>
      <c r="B67" s="56"/>
      <c r="D67" s="66"/>
      <c r="E67" s="66"/>
      <c r="F67" s="66"/>
      <c r="G67" s="192"/>
      <c r="H67" s="66"/>
    </row>
    <row r="68" spans="1:7" s="5" customFormat="1" ht="12.75">
      <c r="A68" s="207"/>
      <c r="B68" s="30"/>
      <c r="C68" s="21"/>
      <c r="G68" s="147"/>
    </row>
    <row r="69" spans="1:7" s="5" customFormat="1" ht="12.75">
      <c r="A69" s="207"/>
      <c r="B69" s="29"/>
      <c r="C69" s="26"/>
      <c r="G69" s="147"/>
    </row>
    <row r="70" spans="1:7" s="5" customFormat="1" ht="12.75">
      <c r="A70" s="207"/>
      <c r="B70" s="30"/>
      <c r="C70" s="22"/>
      <c r="G70" s="147"/>
    </row>
    <row r="71" spans="1:7" s="5" customFormat="1" ht="12.75">
      <c r="A71" s="207"/>
      <c r="B71" s="30"/>
      <c r="C71" s="22"/>
      <c r="G71" s="147"/>
    </row>
    <row r="72" spans="1:7" s="5" customFormat="1" ht="12.75">
      <c r="A72" s="207"/>
      <c r="B72" s="32"/>
      <c r="C72" s="16"/>
      <c r="G72" s="147"/>
    </row>
    <row r="73" spans="1:7" s="5" customFormat="1" ht="12.75">
      <c r="A73" s="207"/>
      <c r="B73" s="30"/>
      <c r="C73" s="22"/>
      <c r="G73" s="147"/>
    </row>
    <row r="74" spans="1:7" s="5" customFormat="1" ht="12.75">
      <c r="A74" s="207"/>
      <c r="B74" s="30"/>
      <c r="C74" s="22"/>
      <c r="G74" s="147"/>
    </row>
    <row r="75" spans="1:7" s="5" customFormat="1" ht="12.75">
      <c r="A75" s="207"/>
      <c r="B75" s="30"/>
      <c r="C75" s="22"/>
      <c r="G75" s="147"/>
    </row>
    <row r="76" spans="1:7" s="5" customFormat="1" ht="12.75">
      <c r="A76" s="207"/>
      <c r="B76" s="29"/>
      <c r="C76" s="26"/>
      <c r="G76" s="147"/>
    </row>
    <row r="77" spans="1:7" s="5" customFormat="1" ht="12.75">
      <c r="A77" s="207"/>
      <c r="B77" s="30"/>
      <c r="C77" s="22"/>
      <c r="G77" s="147"/>
    </row>
    <row r="78" spans="1:7" s="5" customFormat="1" ht="12.75">
      <c r="A78" s="207"/>
      <c r="B78" s="29"/>
      <c r="C78" s="26"/>
      <c r="G78" s="147"/>
    </row>
    <row r="79" spans="1:7" s="5" customFormat="1" ht="12.75">
      <c r="A79" s="207"/>
      <c r="B79" s="30"/>
      <c r="C79" s="22"/>
      <c r="G79" s="147"/>
    </row>
    <row r="80" spans="1:7" s="5" customFormat="1" ht="12.75">
      <c r="A80" s="207"/>
      <c r="B80" s="30"/>
      <c r="C80" s="22"/>
      <c r="G80" s="147"/>
    </row>
    <row r="81" spans="1:7" s="5" customFormat="1" ht="12.75">
      <c r="A81" s="207"/>
      <c r="B81" s="30"/>
      <c r="C81" s="22"/>
      <c r="G81" s="147"/>
    </row>
    <row r="82" spans="1:7" s="5" customFormat="1" ht="13.5" customHeight="1">
      <c r="A82" s="207"/>
      <c r="B82" s="30"/>
      <c r="C82" s="22"/>
      <c r="G82" s="147"/>
    </row>
    <row r="83" spans="1:7" s="5" customFormat="1" ht="12.75">
      <c r="A83" s="207"/>
      <c r="B83" s="30"/>
      <c r="C83" s="21"/>
      <c r="G83" s="147"/>
    </row>
    <row r="84" spans="1:7" s="5" customFormat="1" ht="12.75">
      <c r="A84" s="207"/>
      <c r="B84" s="36"/>
      <c r="C84" s="18"/>
      <c r="G84" s="147"/>
    </row>
    <row r="85" spans="1:7" s="5" customFormat="1" ht="12.75" hidden="1">
      <c r="A85" s="207"/>
      <c r="B85" s="30"/>
      <c r="C85" s="22"/>
      <c r="G85" s="147"/>
    </row>
    <row r="86" spans="1:7" s="5" customFormat="1" ht="12.75" hidden="1">
      <c r="A86" s="207"/>
      <c r="B86" s="32"/>
      <c r="C86" s="16"/>
      <c r="G86" s="147"/>
    </row>
    <row r="87" spans="1:7" s="5" customFormat="1" ht="12.75" hidden="1">
      <c r="A87" s="207"/>
      <c r="B87" s="32"/>
      <c r="C87" s="16"/>
      <c r="G87" s="147"/>
    </row>
    <row r="88" spans="1:7" s="5" customFormat="1" ht="12.75" hidden="1">
      <c r="A88" s="207"/>
      <c r="B88" s="30"/>
      <c r="C88" s="22"/>
      <c r="G88" s="147"/>
    </row>
    <row r="89" spans="1:7" s="5" customFormat="1" ht="12.75">
      <c r="A89" s="207"/>
      <c r="B89" s="29"/>
      <c r="C89" s="26"/>
      <c r="G89" s="147"/>
    </row>
    <row r="90" spans="1:7" s="5" customFormat="1" ht="12.75" hidden="1">
      <c r="A90" s="207"/>
      <c r="B90" s="30"/>
      <c r="C90" s="22"/>
      <c r="G90" s="147"/>
    </row>
    <row r="91" spans="1:7" s="5" customFormat="1" ht="12.75" hidden="1">
      <c r="A91" s="207"/>
      <c r="B91" s="30"/>
      <c r="C91" s="22"/>
      <c r="G91" s="147"/>
    </row>
    <row r="92" spans="1:7" s="5" customFormat="1" ht="12.75">
      <c r="A92" s="207"/>
      <c r="B92" s="29"/>
      <c r="C92" s="26"/>
      <c r="G92" s="147"/>
    </row>
    <row r="93" spans="1:7" s="5" customFormat="1" ht="12.75" hidden="1">
      <c r="A93" s="207"/>
      <c r="B93" s="30"/>
      <c r="C93" s="22"/>
      <c r="G93" s="147"/>
    </row>
    <row r="94" spans="1:7" s="5" customFormat="1" ht="12.75" hidden="1">
      <c r="A94" s="207"/>
      <c r="B94" s="32"/>
      <c r="C94" s="16"/>
      <c r="G94" s="147"/>
    </row>
    <row r="95" spans="1:7" s="5" customFormat="1" ht="12.75">
      <c r="A95" s="207"/>
      <c r="B95" s="29"/>
      <c r="C95" s="18"/>
      <c r="G95" s="147"/>
    </row>
    <row r="96" spans="1:7" s="5" customFormat="1" ht="12.75" hidden="1">
      <c r="A96" s="207"/>
      <c r="B96" s="31"/>
      <c r="C96" s="16"/>
      <c r="G96" s="147"/>
    </row>
    <row r="97" spans="1:7" s="5" customFormat="1" ht="12.75">
      <c r="A97" s="207"/>
      <c r="B97" s="29"/>
      <c r="C97" s="26"/>
      <c r="G97" s="147"/>
    </row>
    <row r="98" spans="1:7" s="5" customFormat="1" ht="12.75" hidden="1">
      <c r="A98" s="207"/>
      <c r="B98" s="30"/>
      <c r="C98" s="22"/>
      <c r="G98" s="147"/>
    </row>
    <row r="99" spans="1:7" s="5" customFormat="1" ht="12.75">
      <c r="A99" s="207"/>
      <c r="B99" s="30"/>
      <c r="C99" s="21"/>
      <c r="G99" s="147"/>
    </row>
    <row r="100" spans="1:7" s="5" customFormat="1" ht="12.75">
      <c r="A100" s="207"/>
      <c r="B100" s="31"/>
      <c r="C100" s="26"/>
      <c r="G100" s="147"/>
    </row>
    <row r="101" spans="1:7" s="5" customFormat="1" ht="12.75" hidden="1">
      <c r="A101" s="207"/>
      <c r="B101" s="31"/>
      <c r="C101" s="16"/>
      <c r="G101" s="147"/>
    </row>
    <row r="102" spans="1:7" s="5" customFormat="1" ht="12.75">
      <c r="A102" s="207"/>
      <c r="B102" s="31"/>
      <c r="C102" s="37"/>
      <c r="G102" s="147"/>
    </row>
    <row r="103" spans="1:7" s="5" customFormat="1" ht="12.75">
      <c r="A103" s="207"/>
      <c r="B103" s="29"/>
      <c r="C103" s="25"/>
      <c r="G103" s="147"/>
    </row>
    <row r="104" spans="1:7" s="5" customFormat="1" ht="12.75" hidden="1">
      <c r="A104" s="207"/>
      <c r="B104" s="30"/>
      <c r="C104" s="22"/>
      <c r="G104" s="147"/>
    </row>
    <row r="105" spans="1:7" s="5" customFormat="1" ht="12.75">
      <c r="A105" s="207"/>
      <c r="B105" s="36"/>
      <c r="C105" s="7"/>
      <c r="G105" s="147"/>
    </row>
    <row r="106" spans="1:7" s="5" customFormat="1" ht="11.25" customHeight="1" hidden="1">
      <c r="A106" s="207"/>
      <c r="B106" s="32"/>
      <c r="C106" s="16"/>
      <c r="G106" s="147"/>
    </row>
    <row r="107" spans="1:7" s="5" customFormat="1" ht="24" customHeight="1">
      <c r="A107" s="207"/>
      <c r="B107" s="32"/>
      <c r="C107" s="127"/>
      <c r="G107" s="147"/>
    </row>
    <row r="108" spans="1:7" s="5" customFormat="1" ht="15" customHeight="1">
      <c r="A108" s="207"/>
      <c r="B108" s="32"/>
      <c r="C108" s="127"/>
      <c r="G108" s="147"/>
    </row>
    <row r="109" spans="1:7" s="5" customFormat="1" ht="11.25" customHeight="1">
      <c r="A109" s="207"/>
      <c r="B109" s="36"/>
      <c r="C109" s="18"/>
      <c r="G109" s="147"/>
    </row>
    <row r="110" spans="1:7" s="5" customFormat="1" ht="12.75" hidden="1">
      <c r="A110" s="207"/>
      <c r="B110" s="32"/>
      <c r="C110" s="16"/>
      <c r="G110" s="147"/>
    </row>
    <row r="111" spans="1:7" s="5" customFormat="1" ht="13.5" customHeight="1">
      <c r="A111" s="207"/>
      <c r="B111" s="32"/>
      <c r="C111" s="3"/>
      <c r="G111" s="147"/>
    </row>
    <row r="112" spans="1:7" s="5" customFormat="1" ht="12.75" customHeight="1">
      <c r="A112" s="207"/>
      <c r="B112" s="32"/>
      <c r="C112" s="21"/>
      <c r="G112" s="147"/>
    </row>
    <row r="113" spans="1:7" s="5" customFormat="1" ht="12.75" customHeight="1">
      <c r="A113" s="207"/>
      <c r="B113" s="29"/>
      <c r="C113" s="25"/>
      <c r="G113" s="147"/>
    </row>
    <row r="114" spans="1:7" s="5" customFormat="1" ht="12.75" hidden="1">
      <c r="A114" s="207"/>
      <c r="B114" s="30"/>
      <c r="C114" s="22"/>
      <c r="G114" s="147"/>
    </row>
    <row r="117" spans="1:11" s="5" customFormat="1" ht="12.75" hidden="1">
      <c r="A117" s="207"/>
      <c r="B117" s="34"/>
      <c r="C117"/>
      <c r="D117"/>
      <c r="E117"/>
      <c r="F117"/>
      <c r="G117" s="193"/>
      <c r="H117"/>
      <c r="I117"/>
      <c r="J117"/>
      <c r="K117"/>
    </row>
    <row r="118" spans="1:11" s="5" customFormat="1" ht="12.75" hidden="1">
      <c r="A118" s="207"/>
      <c r="B118" s="34"/>
      <c r="C118"/>
      <c r="D118"/>
      <c r="E118"/>
      <c r="F118"/>
      <c r="G118" s="193"/>
      <c r="H118"/>
      <c r="I118"/>
      <c r="J118"/>
      <c r="K118"/>
    </row>
    <row r="119" spans="1:11" s="5" customFormat="1" ht="19.5" customHeight="1">
      <c r="A119" s="207"/>
      <c r="B119" s="34"/>
      <c r="C119"/>
      <c r="D119"/>
      <c r="E119"/>
      <c r="F119"/>
      <c r="G119" s="193"/>
      <c r="H119"/>
      <c r="I119"/>
      <c r="J119"/>
      <c r="K119"/>
    </row>
    <row r="120" spans="1:11" s="5" customFormat="1" ht="15" customHeight="1">
      <c r="A120" s="207"/>
      <c r="B120" s="34"/>
      <c r="C120"/>
      <c r="D120"/>
      <c r="E120"/>
      <c r="F120"/>
      <c r="G120" s="193"/>
      <c r="H120"/>
      <c r="I120"/>
      <c r="J120"/>
      <c r="K120"/>
    </row>
    <row r="127" spans="1:11" s="5" customFormat="1" ht="22.5" customHeight="1">
      <c r="A127" s="207"/>
      <c r="B127" s="34"/>
      <c r="C127"/>
      <c r="D127"/>
      <c r="E127"/>
      <c r="F127"/>
      <c r="G127" s="193"/>
      <c r="H127"/>
      <c r="I127"/>
      <c r="J127"/>
      <c r="K127"/>
    </row>
    <row r="132" spans="1:11" s="5" customFormat="1" ht="13.5" customHeight="1">
      <c r="A132" s="207"/>
      <c r="B132" s="34"/>
      <c r="C132"/>
      <c r="D132"/>
      <c r="E132"/>
      <c r="F132"/>
      <c r="G132" s="193"/>
      <c r="H132"/>
      <c r="I132"/>
      <c r="J132"/>
      <c r="K132"/>
    </row>
    <row r="133" spans="1:11" s="5" customFormat="1" ht="13.5" customHeight="1">
      <c r="A133" s="207"/>
      <c r="B133" s="34"/>
      <c r="C133"/>
      <c r="D133"/>
      <c r="E133"/>
      <c r="F133"/>
      <c r="G133" s="193"/>
      <c r="H133"/>
      <c r="I133"/>
      <c r="J133"/>
      <c r="K133"/>
    </row>
    <row r="134" spans="1:11" s="5" customFormat="1" ht="13.5" customHeight="1">
      <c r="A134" s="207"/>
      <c r="B134" s="34"/>
      <c r="C134"/>
      <c r="D134"/>
      <c r="E134"/>
      <c r="F134"/>
      <c r="G134" s="193"/>
      <c r="H134"/>
      <c r="I134"/>
      <c r="J134"/>
      <c r="K134"/>
    </row>
    <row r="146" spans="1:7" s="41" customFormat="1" ht="18" customHeight="1">
      <c r="A146" s="208"/>
      <c r="G146" s="194"/>
    </row>
    <row r="147" spans="1:7" s="68" customFormat="1" ht="28.5" customHeight="1">
      <c r="A147" s="93"/>
      <c r="G147" s="195"/>
    </row>
    <row r="148" spans="1:7" s="5" customFormat="1" ht="12.75">
      <c r="A148" s="207"/>
      <c r="G148" s="147"/>
    </row>
    <row r="149" spans="1:7" s="5" customFormat="1" ht="12.75">
      <c r="A149" s="207"/>
      <c r="G149" s="147"/>
    </row>
    <row r="150" spans="1:7" s="5" customFormat="1" ht="12.75">
      <c r="A150" s="207"/>
      <c r="G150" s="147"/>
    </row>
    <row r="151" spans="1:7" s="5" customFormat="1" ht="17.25" customHeight="1">
      <c r="A151" s="207"/>
      <c r="G151" s="147"/>
    </row>
    <row r="152" spans="1:7" s="5" customFormat="1" ht="13.5" customHeight="1">
      <c r="A152" s="207"/>
      <c r="G152" s="147"/>
    </row>
    <row r="153" spans="1:7" s="5" customFormat="1" ht="12.75">
      <c r="A153" s="207"/>
      <c r="G153" s="147"/>
    </row>
    <row r="154" spans="1:7" s="5" customFormat="1" ht="12.75">
      <c r="A154" s="207"/>
      <c r="G154" s="147"/>
    </row>
    <row r="155" spans="1:7" s="5" customFormat="1" ht="12.75">
      <c r="A155" s="207"/>
      <c r="G155" s="147"/>
    </row>
    <row r="156" spans="1:7" s="5" customFormat="1" ht="12.75">
      <c r="A156" s="207"/>
      <c r="G156" s="147"/>
    </row>
    <row r="157" spans="1:7" s="5" customFormat="1" ht="12.75">
      <c r="A157" s="207"/>
      <c r="G157" s="147"/>
    </row>
    <row r="158" spans="1:7" s="5" customFormat="1" ht="22.5" customHeight="1">
      <c r="A158" s="207"/>
      <c r="G158" s="147"/>
    </row>
    <row r="159" spans="1:7" s="5" customFormat="1" ht="22.5" customHeight="1">
      <c r="A159" s="207"/>
      <c r="G159" s="147"/>
    </row>
    <row r="160" spans="1:7" s="5" customFormat="1" ht="12.75">
      <c r="A160" s="207"/>
      <c r="B160" s="33"/>
      <c r="G160" s="147"/>
    </row>
    <row r="161" spans="1:7" s="5" customFormat="1" ht="12.75">
      <c r="A161" s="207"/>
      <c r="B161" s="33"/>
      <c r="G161" s="147"/>
    </row>
    <row r="162" spans="1:7" s="5" customFormat="1" ht="12.75">
      <c r="A162" s="207"/>
      <c r="B162" s="33"/>
      <c r="G162" s="147"/>
    </row>
    <row r="163" spans="1:7" s="5" customFormat="1" ht="12.75">
      <c r="A163" s="207"/>
      <c r="B163" s="33"/>
      <c r="G163" s="147"/>
    </row>
    <row r="164" spans="1:7" s="5" customFormat="1" ht="12.75">
      <c r="A164" s="207"/>
      <c r="B164" s="33"/>
      <c r="G164" s="147"/>
    </row>
    <row r="165" spans="1:7" s="5" customFormat="1" ht="12.75">
      <c r="A165" s="207"/>
      <c r="B165" s="33"/>
      <c r="G165" s="147"/>
    </row>
    <row r="166" spans="1:7" s="5" customFormat="1" ht="12.75">
      <c r="A166" s="207"/>
      <c r="B166" s="33"/>
      <c r="G166" s="147"/>
    </row>
    <row r="167" spans="1:7" s="5" customFormat="1" ht="12.75">
      <c r="A167" s="207"/>
      <c r="B167" s="33"/>
      <c r="G167" s="147"/>
    </row>
    <row r="168" spans="1:7" s="5" customFormat="1" ht="12.75">
      <c r="A168" s="207"/>
      <c r="B168" s="33"/>
      <c r="G168" s="147"/>
    </row>
    <row r="169" spans="1:7" s="5" customFormat="1" ht="12.75">
      <c r="A169" s="207"/>
      <c r="B169" s="33"/>
      <c r="G169" s="147"/>
    </row>
    <row r="170" spans="1:7" s="5" customFormat="1" ht="12.75">
      <c r="A170" s="207"/>
      <c r="B170" s="33"/>
      <c r="G170" s="147"/>
    </row>
    <row r="171" spans="1:7" s="5" customFormat="1" ht="12.75">
      <c r="A171" s="207"/>
      <c r="B171" s="33"/>
      <c r="G171" s="147"/>
    </row>
    <row r="172" spans="1:7" s="5" customFormat="1" ht="12.75">
      <c r="A172" s="207"/>
      <c r="B172" s="33"/>
      <c r="G172" s="147"/>
    </row>
    <row r="173" spans="1:7" s="5" customFormat="1" ht="12.75">
      <c r="A173" s="207"/>
      <c r="B173" s="33"/>
      <c r="G173" s="147"/>
    </row>
    <row r="174" spans="1:7" s="5" customFormat="1" ht="12.75">
      <c r="A174" s="207"/>
      <c r="B174" s="33"/>
      <c r="G174" s="147"/>
    </row>
    <row r="175" spans="1:7" s="5" customFormat="1" ht="12.75">
      <c r="A175" s="207"/>
      <c r="B175" s="33"/>
      <c r="G175" s="147"/>
    </row>
    <row r="176" spans="1:7" s="5" customFormat="1" ht="12.75">
      <c r="A176" s="207"/>
      <c r="B176" s="33"/>
      <c r="G176" s="147"/>
    </row>
    <row r="177" spans="1:7" s="5" customFormat="1" ht="12.75">
      <c r="A177" s="207"/>
      <c r="B177" s="33"/>
      <c r="G177" s="147"/>
    </row>
    <row r="178" spans="1:7" s="5" customFormat="1" ht="12.75">
      <c r="A178" s="207"/>
      <c r="B178" s="33"/>
      <c r="G178" s="147"/>
    </row>
    <row r="179" spans="1:7" s="5" customFormat="1" ht="12.75">
      <c r="A179" s="207"/>
      <c r="B179" s="33"/>
      <c r="G179" s="147"/>
    </row>
    <row r="180" spans="1:7" s="5" customFormat="1" ht="12.75">
      <c r="A180" s="207"/>
      <c r="B180" s="33"/>
      <c r="G180" s="147"/>
    </row>
    <row r="181" spans="1:7" s="5" customFormat="1" ht="12.75">
      <c r="A181" s="207"/>
      <c r="B181" s="33"/>
      <c r="G181" s="147"/>
    </row>
    <row r="182" spans="1:7" s="5" customFormat="1" ht="12.75">
      <c r="A182" s="207"/>
      <c r="B182" s="33"/>
      <c r="G182" s="147"/>
    </row>
    <row r="183" spans="1:7" s="5" customFormat="1" ht="12.75">
      <c r="A183" s="207"/>
      <c r="B183" s="33"/>
      <c r="G183" s="147"/>
    </row>
    <row r="184" spans="1:7" s="5" customFormat="1" ht="12.75">
      <c r="A184" s="207"/>
      <c r="B184" s="33"/>
      <c r="G184" s="147"/>
    </row>
    <row r="185" spans="1:7" s="5" customFormat="1" ht="12.75">
      <c r="A185" s="207"/>
      <c r="B185" s="33"/>
      <c r="G185" s="147"/>
    </row>
    <row r="186" spans="1:7" s="5" customFormat="1" ht="12.75">
      <c r="A186" s="207"/>
      <c r="B186" s="33"/>
      <c r="G186" s="147"/>
    </row>
    <row r="187" spans="1:7" s="5" customFormat="1" ht="12.75">
      <c r="A187" s="207"/>
      <c r="B187" s="33"/>
      <c r="G187" s="147"/>
    </row>
    <row r="188" spans="1:7" s="5" customFormat="1" ht="12.75">
      <c r="A188" s="207"/>
      <c r="B188" s="33"/>
      <c r="G188" s="147"/>
    </row>
    <row r="189" spans="1:7" s="5" customFormat="1" ht="12.75">
      <c r="A189" s="207"/>
      <c r="B189" s="33"/>
      <c r="G189" s="147"/>
    </row>
    <row r="190" spans="1:7" s="5" customFormat="1" ht="12.75">
      <c r="A190" s="207"/>
      <c r="B190" s="33"/>
      <c r="G190" s="147"/>
    </row>
    <row r="191" spans="1:7" s="5" customFormat="1" ht="12.75">
      <c r="A191" s="207"/>
      <c r="B191" s="33"/>
      <c r="G191" s="147"/>
    </row>
    <row r="192" spans="1:7" s="5" customFormat="1" ht="12.75">
      <c r="A192" s="207"/>
      <c r="B192" s="33"/>
      <c r="G192" s="147"/>
    </row>
    <row r="193" spans="1:7" s="5" customFormat="1" ht="12.75">
      <c r="A193" s="207"/>
      <c r="B193" s="33"/>
      <c r="G193" s="147"/>
    </row>
    <row r="194" spans="1:7" s="5" customFormat="1" ht="12.75">
      <c r="A194" s="207"/>
      <c r="B194" s="33"/>
      <c r="G194" s="147"/>
    </row>
    <row r="195" spans="1:7" s="5" customFormat="1" ht="12.75">
      <c r="A195" s="207"/>
      <c r="B195" s="33"/>
      <c r="G195" s="147"/>
    </row>
    <row r="196" spans="1:7" s="5" customFormat="1" ht="12.75">
      <c r="A196" s="207"/>
      <c r="B196" s="33"/>
      <c r="G196" s="147"/>
    </row>
    <row r="197" spans="1:7" s="5" customFormat="1" ht="12.75">
      <c r="A197" s="207"/>
      <c r="B197" s="33"/>
      <c r="G197" s="147"/>
    </row>
    <row r="198" spans="1:7" s="5" customFormat="1" ht="12.75">
      <c r="A198" s="207"/>
      <c r="B198" s="33"/>
      <c r="G198" s="147"/>
    </row>
    <row r="199" spans="1:7" s="5" customFormat="1" ht="12.75">
      <c r="A199" s="207"/>
      <c r="B199" s="33"/>
      <c r="G199" s="147"/>
    </row>
    <row r="200" spans="1:7" s="5" customFormat="1" ht="12.75">
      <c r="A200" s="207"/>
      <c r="B200" s="33"/>
      <c r="G200" s="147"/>
    </row>
    <row r="201" spans="1:7" s="5" customFormat="1" ht="12.75">
      <c r="A201" s="207"/>
      <c r="B201" s="33"/>
      <c r="G201" s="147"/>
    </row>
    <row r="202" spans="1:7" s="5" customFormat="1" ht="12.75">
      <c r="A202" s="207"/>
      <c r="B202" s="33"/>
      <c r="G202" s="147"/>
    </row>
    <row r="203" spans="1:7" s="5" customFormat="1" ht="12.75">
      <c r="A203" s="207"/>
      <c r="B203" s="33"/>
      <c r="G203" s="147"/>
    </row>
    <row r="204" spans="1:7" s="5" customFormat="1" ht="12.75">
      <c r="A204" s="207"/>
      <c r="B204" s="33"/>
      <c r="G204" s="147"/>
    </row>
    <row r="205" spans="1:7" s="5" customFormat="1" ht="12.75">
      <c r="A205" s="207"/>
      <c r="B205" s="33"/>
      <c r="G205" s="147"/>
    </row>
    <row r="206" spans="1:7" s="5" customFormat="1" ht="12.75">
      <c r="A206" s="207"/>
      <c r="B206" s="33"/>
      <c r="G206" s="147"/>
    </row>
    <row r="207" spans="1:7" s="5" customFormat="1" ht="12.75">
      <c r="A207" s="207"/>
      <c r="B207" s="33"/>
      <c r="G207" s="147"/>
    </row>
    <row r="208" spans="1:7" s="5" customFormat="1" ht="12.75">
      <c r="A208" s="207"/>
      <c r="B208" s="33"/>
      <c r="G208" s="147"/>
    </row>
    <row r="209" spans="1:7" s="5" customFormat="1" ht="12.75">
      <c r="A209" s="207"/>
      <c r="B209" s="33"/>
      <c r="G209" s="147"/>
    </row>
    <row r="210" spans="1:7" s="5" customFormat="1" ht="12.75">
      <c r="A210" s="207"/>
      <c r="B210" s="33"/>
      <c r="G210" s="147"/>
    </row>
    <row r="211" spans="1:7" s="5" customFormat="1" ht="12.75">
      <c r="A211" s="207"/>
      <c r="B211" s="33"/>
      <c r="G211" s="147"/>
    </row>
    <row r="212" spans="1:7" s="5" customFormat="1" ht="12.75">
      <c r="A212" s="207"/>
      <c r="B212" s="33"/>
      <c r="G212" s="147"/>
    </row>
    <row r="213" spans="1:7" s="5" customFormat="1" ht="12.75">
      <c r="A213" s="207"/>
      <c r="B213" s="33"/>
      <c r="G213" s="147"/>
    </row>
    <row r="214" spans="1:7" s="5" customFormat="1" ht="12.75">
      <c r="A214" s="207"/>
      <c r="B214" s="33"/>
      <c r="G214" s="147"/>
    </row>
    <row r="215" spans="1:7" s="5" customFormat="1" ht="12.75">
      <c r="A215" s="207"/>
      <c r="B215" s="33"/>
      <c r="G215" s="147"/>
    </row>
    <row r="216" spans="1:7" s="5" customFormat="1" ht="12.75">
      <c r="A216" s="207"/>
      <c r="B216" s="33"/>
      <c r="G216" s="147"/>
    </row>
    <row r="217" spans="1:7" s="5" customFormat="1" ht="12.75">
      <c r="A217" s="207"/>
      <c r="B217" s="33"/>
      <c r="G217" s="147"/>
    </row>
    <row r="218" spans="1:7" s="5" customFormat="1" ht="12.75">
      <c r="A218" s="207"/>
      <c r="B218" s="33"/>
      <c r="G218" s="147"/>
    </row>
    <row r="219" spans="1:7" s="5" customFormat="1" ht="12.75">
      <c r="A219" s="207"/>
      <c r="B219" s="33"/>
      <c r="G219" s="147"/>
    </row>
    <row r="220" spans="1:7" s="5" customFormat="1" ht="12.75">
      <c r="A220" s="207"/>
      <c r="B220" s="33"/>
      <c r="G220" s="147"/>
    </row>
    <row r="221" spans="1:7" s="5" customFormat="1" ht="12.75">
      <c r="A221" s="207"/>
      <c r="B221" s="33"/>
      <c r="G221" s="147"/>
    </row>
    <row r="222" spans="1:7" s="5" customFormat="1" ht="12.75">
      <c r="A222" s="207"/>
      <c r="B222" s="33"/>
      <c r="G222" s="147"/>
    </row>
    <row r="223" spans="1:7" s="5" customFormat="1" ht="12.75">
      <c r="A223" s="207"/>
      <c r="B223" s="33"/>
      <c r="G223" s="147"/>
    </row>
    <row r="224" spans="1:7" s="5" customFormat="1" ht="12.75">
      <c r="A224" s="207"/>
      <c r="B224" s="33"/>
      <c r="G224" s="147"/>
    </row>
    <row r="225" spans="1:7" s="5" customFormat="1" ht="12.75">
      <c r="A225" s="207"/>
      <c r="B225" s="33"/>
      <c r="G225" s="147"/>
    </row>
    <row r="226" spans="1:7" s="5" customFormat="1" ht="12.75">
      <c r="A226" s="207"/>
      <c r="B226" s="33"/>
      <c r="G226" s="147"/>
    </row>
    <row r="227" spans="1:7" s="5" customFormat="1" ht="12.75">
      <c r="A227" s="207"/>
      <c r="B227" s="33"/>
      <c r="G227" s="147"/>
    </row>
    <row r="228" spans="1:7" s="5" customFormat="1" ht="12.75">
      <c r="A228" s="207"/>
      <c r="B228" s="33"/>
      <c r="G228" s="147"/>
    </row>
    <row r="229" spans="1:7" s="5" customFormat="1" ht="12.75">
      <c r="A229" s="207"/>
      <c r="B229" s="33"/>
      <c r="G229" s="147"/>
    </row>
    <row r="230" spans="1:7" s="5" customFormat="1" ht="12.75">
      <c r="A230" s="207"/>
      <c r="B230" s="33"/>
      <c r="G230" s="147"/>
    </row>
    <row r="231" spans="1:7" s="5" customFormat="1" ht="12.75">
      <c r="A231" s="207"/>
      <c r="B231" s="33"/>
      <c r="G231" s="147"/>
    </row>
    <row r="232" spans="1:7" s="5" customFormat="1" ht="12.75">
      <c r="A232" s="207"/>
      <c r="B232" s="33"/>
      <c r="G232" s="147"/>
    </row>
    <row r="233" spans="1:7" s="5" customFormat="1" ht="12.75">
      <c r="A233" s="207"/>
      <c r="B233" s="33"/>
      <c r="G233" s="147"/>
    </row>
    <row r="234" spans="1:7" s="5" customFormat="1" ht="12.75">
      <c r="A234" s="207"/>
      <c r="B234" s="33"/>
      <c r="G234" s="147"/>
    </row>
    <row r="235" spans="1:7" s="5" customFormat="1" ht="12.75">
      <c r="A235" s="207"/>
      <c r="B235" s="33"/>
      <c r="G235" s="147"/>
    </row>
    <row r="236" spans="1:7" s="5" customFormat="1" ht="12.75">
      <c r="A236" s="207"/>
      <c r="B236" s="33"/>
      <c r="G236" s="147"/>
    </row>
    <row r="237" spans="1:7" s="5" customFormat="1" ht="12.75">
      <c r="A237" s="207"/>
      <c r="B237" s="33"/>
      <c r="G237" s="147"/>
    </row>
    <row r="238" spans="1:7" s="5" customFormat="1" ht="12.75">
      <c r="A238" s="207"/>
      <c r="B238" s="33"/>
      <c r="G238" s="147"/>
    </row>
    <row r="239" spans="1:7" s="5" customFormat="1" ht="12.75">
      <c r="A239" s="207"/>
      <c r="B239" s="33"/>
      <c r="G239" s="147"/>
    </row>
    <row r="240" spans="1:7" s="5" customFormat="1" ht="12.75">
      <c r="A240" s="207"/>
      <c r="B240" s="33"/>
      <c r="G240" s="147"/>
    </row>
    <row r="241" spans="1:7" s="5" customFormat="1" ht="12.75">
      <c r="A241" s="207"/>
      <c r="B241" s="33"/>
      <c r="G241" s="147"/>
    </row>
    <row r="242" spans="1:7" s="5" customFormat="1" ht="12.75">
      <c r="A242" s="207"/>
      <c r="B242" s="33"/>
      <c r="G242" s="147"/>
    </row>
    <row r="243" spans="1:7" s="5" customFormat="1" ht="12.75">
      <c r="A243" s="207"/>
      <c r="B243" s="33"/>
      <c r="G243" s="147"/>
    </row>
    <row r="244" spans="1:7" s="5" customFormat="1" ht="12.75">
      <c r="A244" s="207"/>
      <c r="B244" s="33"/>
      <c r="G244" s="147"/>
    </row>
    <row r="245" spans="1:7" s="5" customFormat="1" ht="12.75">
      <c r="A245" s="207"/>
      <c r="B245" s="33"/>
      <c r="G245" s="147"/>
    </row>
    <row r="246" spans="1:7" s="5" customFormat="1" ht="12.75">
      <c r="A246" s="207"/>
      <c r="B246" s="33"/>
      <c r="G246" s="147"/>
    </row>
    <row r="247" spans="1:7" s="5" customFormat="1" ht="12.75">
      <c r="A247" s="207"/>
      <c r="B247" s="33"/>
      <c r="G247" s="147"/>
    </row>
    <row r="248" spans="1:7" s="5" customFormat="1" ht="12.75">
      <c r="A248" s="207"/>
      <c r="B248" s="33"/>
      <c r="G248" s="147"/>
    </row>
    <row r="249" spans="1:7" s="5" customFormat="1" ht="12.75">
      <c r="A249" s="207"/>
      <c r="B249" s="33"/>
      <c r="G249" s="147"/>
    </row>
    <row r="250" spans="1:7" s="5" customFormat="1" ht="12.75">
      <c r="A250" s="207"/>
      <c r="B250" s="33"/>
      <c r="G250" s="147"/>
    </row>
    <row r="251" spans="1:7" s="5" customFormat="1" ht="12.75">
      <c r="A251" s="207"/>
      <c r="B251" s="33"/>
      <c r="G251" s="147"/>
    </row>
    <row r="252" spans="1:7" s="5" customFormat="1" ht="12.75">
      <c r="A252" s="207"/>
      <c r="B252" s="33"/>
      <c r="G252" s="147"/>
    </row>
    <row r="253" spans="1:7" s="5" customFormat="1" ht="12.75">
      <c r="A253" s="207"/>
      <c r="B253" s="33"/>
      <c r="G253" s="147"/>
    </row>
    <row r="254" spans="1:7" s="5" customFormat="1" ht="12.75">
      <c r="A254" s="207"/>
      <c r="B254" s="33"/>
      <c r="G254" s="147"/>
    </row>
    <row r="255" spans="1:7" s="5" customFormat="1" ht="12.75">
      <c r="A255" s="207"/>
      <c r="B255" s="33"/>
      <c r="G255" s="147"/>
    </row>
    <row r="256" spans="1:7" s="5" customFormat="1" ht="12.75">
      <c r="A256" s="207"/>
      <c r="B256" s="33"/>
      <c r="G256" s="147"/>
    </row>
    <row r="257" spans="1:7" s="5" customFormat="1" ht="12.75">
      <c r="A257" s="207"/>
      <c r="B257" s="33"/>
      <c r="G257" s="147"/>
    </row>
    <row r="258" spans="1:7" s="5" customFormat="1" ht="12.75">
      <c r="A258" s="207"/>
      <c r="B258" s="33"/>
      <c r="G258" s="147"/>
    </row>
    <row r="259" spans="1:7" s="5" customFormat="1" ht="12.75">
      <c r="A259" s="207"/>
      <c r="B259" s="33"/>
      <c r="G259" s="147"/>
    </row>
    <row r="260" spans="1:7" s="5" customFormat="1" ht="12.75">
      <c r="A260" s="207"/>
      <c r="B260" s="33"/>
      <c r="G260" s="147"/>
    </row>
    <row r="261" spans="1:7" s="5" customFormat="1" ht="12.75">
      <c r="A261" s="207"/>
      <c r="B261" s="33"/>
      <c r="G261" s="147"/>
    </row>
    <row r="262" spans="1:7" s="5" customFormat="1" ht="12.75">
      <c r="A262" s="207"/>
      <c r="B262" s="33"/>
      <c r="G262" s="147"/>
    </row>
    <row r="263" spans="1:7" s="5" customFormat="1" ht="12.75">
      <c r="A263" s="207"/>
      <c r="B263" s="33"/>
      <c r="G263" s="147"/>
    </row>
    <row r="264" spans="1:7" s="5" customFormat="1" ht="12.75">
      <c r="A264" s="207"/>
      <c r="B264" s="33"/>
      <c r="G264" s="147"/>
    </row>
    <row r="265" spans="1:7" s="5" customFormat="1" ht="12.75">
      <c r="A265" s="207"/>
      <c r="B265" s="33"/>
      <c r="G265" s="147"/>
    </row>
    <row r="266" spans="1:7" s="5" customFormat="1" ht="12.75">
      <c r="A266" s="207"/>
      <c r="B266" s="33"/>
      <c r="G266" s="147"/>
    </row>
    <row r="267" spans="1:7" s="5" customFormat="1" ht="12.75">
      <c r="A267" s="207"/>
      <c r="B267" s="33"/>
      <c r="G267" s="147"/>
    </row>
    <row r="268" spans="1:7" s="5" customFormat="1" ht="12.75">
      <c r="A268" s="207"/>
      <c r="B268" s="33"/>
      <c r="G268" s="147"/>
    </row>
    <row r="269" spans="1:7" s="5" customFormat="1" ht="12.75">
      <c r="A269" s="207"/>
      <c r="B269" s="33"/>
      <c r="G269" s="147"/>
    </row>
    <row r="270" spans="1:7" s="5" customFormat="1" ht="12.75">
      <c r="A270" s="207"/>
      <c r="B270" s="33"/>
      <c r="G270" s="147"/>
    </row>
    <row r="271" spans="1:7" s="5" customFormat="1" ht="12.75">
      <c r="A271" s="207"/>
      <c r="B271" s="33"/>
      <c r="G271" s="147"/>
    </row>
    <row r="272" spans="1:7" s="5" customFormat="1" ht="12.75">
      <c r="A272" s="207"/>
      <c r="B272" s="33"/>
      <c r="G272" s="147"/>
    </row>
    <row r="273" spans="1:7" s="5" customFormat="1" ht="12.75">
      <c r="A273" s="207"/>
      <c r="B273" s="33"/>
      <c r="G273" s="147"/>
    </row>
    <row r="274" spans="1:7" s="5" customFormat="1" ht="12.75">
      <c r="A274" s="207"/>
      <c r="B274" s="33"/>
      <c r="G274" s="147"/>
    </row>
    <row r="275" spans="1:7" s="5" customFormat="1" ht="12.75">
      <c r="A275" s="207"/>
      <c r="B275" s="33"/>
      <c r="G275" s="147"/>
    </row>
    <row r="276" spans="1:7" s="5" customFormat="1" ht="12.75">
      <c r="A276" s="207"/>
      <c r="B276" s="33"/>
      <c r="G276" s="147"/>
    </row>
    <row r="277" spans="1:7" s="5" customFormat="1" ht="12.75">
      <c r="A277" s="207"/>
      <c r="B277" s="33"/>
      <c r="G277" s="147"/>
    </row>
    <row r="278" spans="1:7" s="5" customFormat="1" ht="12.75">
      <c r="A278" s="207"/>
      <c r="B278" s="33"/>
      <c r="G278" s="147"/>
    </row>
    <row r="279" spans="1:7" s="5" customFormat="1" ht="12.75">
      <c r="A279" s="207"/>
      <c r="B279" s="33"/>
      <c r="G279" s="147"/>
    </row>
    <row r="280" spans="1:7" s="5" customFormat="1" ht="12.75">
      <c r="A280" s="207"/>
      <c r="B280" s="33"/>
      <c r="G280" s="147"/>
    </row>
    <row r="281" spans="1:7" s="5" customFormat="1" ht="12.75">
      <c r="A281" s="207"/>
      <c r="B281" s="33"/>
      <c r="G281" s="147"/>
    </row>
    <row r="282" spans="1:7" s="5" customFormat="1" ht="12.75">
      <c r="A282" s="207"/>
      <c r="B282" s="33"/>
      <c r="G282" s="147"/>
    </row>
    <row r="283" spans="1:7" s="5" customFormat="1" ht="12.75">
      <c r="A283" s="207"/>
      <c r="B283" s="33"/>
      <c r="G283" s="147"/>
    </row>
    <row r="284" spans="1:7" s="5" customFormat="1" ht="12.75">
      <c r="A284" s="207"/>
      <c r="B284" s="33"/>
      <c r="G284" s="147"/>
    </row>
    <row r="285" spans="1:7" s="5" customFormat="1" ht="12.75">
      <c r="A285" s="207"/>
      <c r="B285" s="33"/>
      <c r="G285" s="147"/>
    </row>
    <row r="286" spans="1:7" s="5" customFormat="1" ht="12.75">
      <c r="A286" s="207"/>
      <c r="B286" s="33"/>
      <c r="G286" s="147"/>
    </row>
    <row r="287" spans="1:7" s="5" customFormat="1" ht="12.75">
      <c r="A287" s="207"/>
      <c r="B287" s="33"/>
      <c r="G287" s="147"/>
    </row>
    <row r="288" spans="1:7" s="5" customFormat="1" ht="12.75">
      <c r="A288" s="207"/>
      <c r="B288" s="33"/>
      <c r="G288" s="147"/>
    </row>
    <row r="289" spans="1:7" s="5" customFormat="1" ht="12.75">
      <c r="A289" s="207"/>
      <c r="B289" s="33"/>
      <c r="G289" s="147"/>
    </row>
    <row r="290" spans="1:7" s="5" customFormat="1" ht="12.75">
      <c r="A290" s="207"/>
      <c r="B290" s="33"/>
      <c r="G290" s="147"/>
    </row>
    <row r="291" spans="1:7" s="5" customFormat="1" ht="12.75">
      <c r="A291" s="207"/>
      <c r="B291" s="33"/>
      <c r="G291" s="147"/>
    </row>
    <row r="292" spans="1:7" s="5" customFormat="1" ht="12.75">
      <c r="A292" s="207"/>
      <c r="B292" s="33"/>
      <c r="G292" s="147"/>
    </row>
    <row r="293" spans="1:7" s="5" customFormat="1" ht="12.75">
      <c r="A293" s="207"/>
      <c r="B293" s="33"/>
      <c r="G293" s="147"/>
    </row>
    <row r="294" spans="1:7" s="5" customFormat="1" ht="12.75">
      <c r="A294" s="207"/>
      <c r="B294" s="33"/>
      <c r="G294" s="147"/>
    </row>
    <row r="295" spans="1:7" s="5" customFormat="1" ht="12.75">
      <c r="A295" s="207"/>
      <c r="B295" s="33"/>
      <c r="G295" s="147"/>
    </row>
    <row r="296" spans="1:7" s="5" customFormat="1" ht="12.75">
      <c r="A296" s="207"/>
      <c r="B296" s="33"/>
      <c r="G296" s="147"/>
    </row>
    <row r="297" spans="1:7" s="5" customFormat="1" ht="12.75">
      <c r="A297" s="207"/>
      <c r="B297" s="33"/>
      <c r="G297" s="147"/>
    </row>
    <row r="298" spans="1:7" s="5" customFormat="1" ht="12.75">
      <c r="A298" s="207"/>
      <c r="B298" s="33"/>
      <c r="G298" s="147"/>
    </row>
    <row r="299" spans="1:7" s="5" customFormat="1" ht="12.75">
      <c r="A299" s="207"/>
      <c r="B299" s="33"/>
      <c r="G299" s="147"/>
    </row>
    <row r="300" spans="1:7" s="5" customFormat="1" ht="12.75">
      <c r="A300" s="207"/>
      <c r="B300" s="33"/>
      <c r="G300" s="147"/>
    </row>
    <row r="301" spans="1:7" s="5" customFormat="1" ht="12.75">
      <c r="A301" s="207"/>
      <c r="B301" s="33"/>
      <c r="G301" s="147"/>
    </row>
    <row r="302" spans="1:7" s="5" customFormat="1" ht="12.75">
      <c r="A302" s="207"/>
      <c r="B302" s="33"/>
      <c r="G302" s="147"/>
    </row>
    <row r="303" spans="1:7" s="5" customFormat="1" ht="12.75">
      <c r="A303" s="207"/>
      <c r="B303" s="33"/>
      <c r="G303" s="147"/>
    </row>
    <row r="304" spans="1:7" s="5" customFormat="1" ht="12.75">
      <c r="A304" s="207"/>
      <c r="B304" s="33"/>
      <c r="G304" s="147"/>
    </row>
    <row r="305" spans="1:7" s="5" customFormat="1" ht="12.75">
      <c r="A305" s="207"/>
      <c r="B305" s="33"/>
      <c r="G305" s="147"/>
    </row>
    <row r="306" spans="1:7" s="5" customFormat="1" ht="12.75">
      <c r="A306" s="207"/>
      <c r="B306" s="33"/>
      <c r="G306" s="147"/>
    </row>
    <row r="307" spans="1:7" s="5" customFormat="1" ht="12.75">
      <c r="A307" s="207"/>
      <c r="B307" s="33"/>
      <c r="G307" s="147"/>
    </row>
    <row r="308" spans="1:7" s="5" customFormat="1" ht="12.75">
      <c r="A308" s="207"/>
      <c r="B308" s="33"/>
      <c r="G308" s="147"/>
    </row>
    <row r="309" spans="1:7" s="5" customFormat="1" ht="12.75">
      <c r="A309" s="207"/>
      <c r="B309" s="33"/>
      <c r="G309" s="147"/>
    </row>
    <row r="310" spans="1:7" s="5" customFormat="1" ht="12.75">
      <c r="A310" s="207"/>
      <c r="B310" s="33"/>
      <c r="G310" s="147"/>
    </row>
    <row r="311" spans="1:7" s="5" customFormat="1" ht="12.75">
      <c r="A311" s="207"/>
      <c r="B311" s="33"/>
      <c r="G311" s="147"/>
    </row>
    <row r="312" spans="1:7" s="5" customFormat="1" ht="12.75">
      <c r="A312" s="207"/>
      <c r="B312" s="33"/>
      <c r="G312" s="147"/>
    </row>
    <row r="313" spans="1:7" s="5" customFormat="1" ht="12.75">
      <c r="A313" s="207"/>
      <c r="B313" s="33"/>
      <c r="G313" s="147"/>
    </row>
    <row r="314" spans="1:7" s="5" customFormat="1" ht="12.75">
      <c r="A314" s="207"/>
      <c r="B314" s="33"/>
      <c r="G314" s="147"/>
    </row>
    <row r="315" spans="1:7" s="5" customFormat="1" ht="12.75">
      <c r="A315" s="207"/>
      <c r="B315" s="33"/>
      <c r="G315" s="147"/>
    </row>
    <row r="316" spans="1:7" s="5" customFormat="1" ht="12.75">
      <c r="A316" s="207"/>
      <c r="B316" s="33"/>
      <c r="G316" s="147"/>
    </row>
    <row r="317" spans="1:7" s="5" customFormat="1" ht="12.75">
      <c r="A317" s="207"/>
      <c r="B317" s="33"/>
      <c r="G317" s="147"/>
    </row>
    <row r="318" spans="1:7" s="5" customFormat="1" ht="12.75">
      <c r="A318" s="207"/>
      <c r="B318" s="33"/>
      <c r="G318" s="147"/>
    </row>
    <row r="319" spans="1:7" s="5" customFormat="1" ht="12.75">
      <c r="A319" s="207"/>
      <c r="B319" s="33"/>
      <c r="G319" s="147"/>
    </row>
    <row r="320" spans="1:7" s="5" customFormat="1" ht="12.75">
      <c r="A320" s="207"/>
      <c r="B320" s="33"/>
      <c r="G320" s="147"/>
    </row>
    <row r="321" spans="1:7" s="5" customFormat="1" ht="12.75">
      <c r="A321" s="207"/>
      <c r="B321" s="33"/>
      <c r="G321" s="147"/>
    </row>
    <row r="322" spans="1:7" s="5" customFormat="1" ht="12.75">
      <c r="A322" s="207"/>
      <c r="B322" s="33"/>
      <c r="G322" s="147"/>
    </row>
    <row r="323" spans="1:7" s="5" customFormat="1" ht="12.75">
      <c r="A323" s="207"/>
      <c r="B323" s="33"/>
      <c r="G323" s="147"/>
    </row>
    <row r="324" spans="1:7" s="5" customFormat="1" ht="12.75">
      <c r="A324" s="207"/>
      <c r="B324" s="33"/>
      <c r="G324" s="147"/>
    </row>
    <row r="325" spans="1:7" s="5" customFormat="1" ht="12.75">
      <c r="A325" s="207"/>
      <c r="B325" s="33"/>
      <c r="G325" s="147"/>
    </row>
    <row r="326" spans="1:7" s="5" customFormat="1" ht="12.75">
      <c r="A326" s="207"/>
      <c r="B326" s="33"/>
      <c r="G326" s="147"/>
    </row>
    <row r="327" spans="1:7" s="5" customFormat="1" ht="12.75">
      <c r="A327" s="207"/>
      <c r="B327" s="33"/>
      <c r="G327" s="147"/>
    </row>
    <row r="328" spans="1:7" s="5" customFormat="1" ht="12.75">
      <c r="A328" s="207"/>
      <c r="B328" s="33"/>
      <c r="G328" s="147"/>
    </row>
    <row r="329" spans="1:7" s="5" customFormat="1" ht="12.75">
      <c r="A329" s="207"/>
      <c r="B329" s="33"/>
      <c r="G329" s="147"/>
    </row>
    <row r="330" spans="1:7" s="5" customFormat="1" ht="12.75">
      <c r="A330" s="207"/>
      <c r="B330" s="33"/>
      <c r="G330" s="147"/>
    </row>
    <row r="331" spans="1:7" s="5" customFormat="1" ht="12.75">
      <c r="A331" s="207"/>
      <c r="B331" s="33"/>
      <c r="G331" s="147"/>
    </row>
    <row r="332" spans="1:7" s="5" customFormat="1" ht="12.75">
      <c r="A332" s="207"/>
      <c r="B332" s="33"/>
      <c r="G332" s="147"/>
    </row>
    <row r="333" spans="1:7" s="5" customFormat="1" ht="12.75">
      <c r="A333" s="207"/>
      <c r="B333" s="33"/>
      <c r="G333" s="147"/>
    </row>
    <row r="334" spans="1:7" s="5" customFormat="1" ht="12.75">
      <c r="A334" s="207"/>
      <c r="B334" s="33"/>
      <c r="G334" s="147"/>
    </row>
    <row r="335" spans="1:7" s="5" customFormat="1" ht="12.75">
      <c r="A335" s="207"/>
      <c r="B335" s="33"/>
      <c r="G335" s="147"/>
    </row>
    <row r="336" spans="1:7" s="5" customFormat="1" ht="12.75">
      <c r="A336" s="207"/>
      <c r="B336" s="33"/>
      <c r="G336" s="147"/>
    </row>
    <row r="337" spans="1:7" s="5" customFormat="1" ht="12.75">
      <c r="A337" s="207"/>
      <c r="B337" s="33"/>
      <c r="G337" s="147"/>
    </row>
    <row r="338" spans="1:7" s="5" customFormat="1" ht="12.75">
      <c r="A338" s="207"/>
      <c r="B338" s="33"/>
      <c r="G338" s="147"/>
    </row>
    <row r="339" spans="1:7" s="5" customFormat="1" ht="12.75">
      <c r="A339" s="207"/>
      <c r="B339" s="33"/>
      <c r="G339" s="147"/>
    </row>
    <row r="340" spans="1:7" s="5" customFormat="1" ht="12.75">
      <c r="A340" s="207"/>
      <c r="B340" s="33"/>
      <c r="G340" s="147"/>
    </row>
    <row r="341" spans="1:7" s="5" customFormat="1" ht="12.75">
      <c r="A341" s="207"/>
      <c r="B341" s="33"/>
      <c r="G341" s="147"/>
    </row>
    <row r="342" spans="1:7" s="5" customFormat="1" ht="12.75">
      <c r="A342" s="207"/>
      <c r="B342" s="33"/>
      <c r="G342" s="147"/>
    </row>
    <row r="343" spans="1:7" s="5" customFormat="1" ht="12.75">
      <c r="A343" s="207"/>
      <c r="B343" s="33"/>
      <c r="G343" s="147"/>
    </row>
    <row r="344" spans="1:7" s="5" customFormat="1" ht="12.75">
      <c r="A344" s="207"/>
      <c r="B344" s="33"/>
      <c r="G344" s="147"/>
    </row>
    <row r="345" spans="1:7" s="5" customFormat="1" ht="12.75">
      <c r="A345" s="207"/>
      <c r="B345" s="33"/>
      <c r="G345" s="147"/>
    </row>
    <row r="346" spans="1:7" s="5" customFormat="1" ht="12.75">
      <c r="A346" s="207"/>
      <c r="B346" s="33"/>
      <c r="G346" s="147"/>
    </row>
    <row r="347" spans="1:7" s="5" customFormat="1" ht="12.75">
      <c r="A347" s="207"/>
      <c r="B347" s="33"/>
      <c r="G347" s="147"/>
    </row>
    <row r="348" spans="1:7" s="5" customFormat="1" ht="12.75">
      <c r="A348" s="207"/>
      <c r="B348" s="33"/>
      <c r="G348" s="147"/>
    </row>
    <row r="349" spans="1:7" s="5" customFormat="1" ht="12.75">
      <c r="A349" s="207"/>
      <c r="B349" s="33"/>
      <c r="G349" s="147"/>
    </row>
    <row r="350" spans="1:7" s="5" customFormat="1" ht="12.75">
      <c r="A350" s="207"/>
      <c r="B350" s="33"/>
      <c r="G350" s="147"/>
    </row>
    <row r="351" spans="1:7" s="5" customFormat="1" ht="12.75">
      <c r="A351" s="207"/>
      <c r="B351" s="33"/>
      <c r="G351" s="147"/>
    </row>
    <row r="352" spans="1:7" s="5" customFormat="1" ht="12.75">
      <c r="A352" s="207"/>
      <c r="B352" s="33"/>
      <c r="G352" s="147"/>
    </row>
    <row r="353" spans="1:7" s="5" customFormat="1" ht="12.75">
      <c r="A353" s="207"/>
      <c r="B353" s="33"/>
      <c r="G353" s="147"/>
    </row>
    <row r="354" spans="1:7" s="5" customFormat="1" ht="12.75">
      <c r="A354" s="207"/>
      <c r="B354" s="33"/>
      <c r="G354" s="147"/>
    </row>
    <row r="355" spans="1:7" s="5" customFormat="1" ht="12.75">
      <c r="A355" s="207"/>
      <c r="B355" s="33"/>
      <c r="G355" s="147"/>
    </row>
    <row r="356" spans="1:7" s="5" customFormat="1" ht="12.75">
      <c r="A356" s="207"/>
      <c r="B356" s="33"/>
      <c r="G356" s="147"/>
    </row>
    <row r="357" spans="1:7" s="5" customFormat="1" ht="12.75">
      <c r="A357" s="207"/>
      <c r="B357" s="33"/>
      <c r="G357" s="147"/>
    </row>
    <row r="358" spans="1:7" s="5" customFormat="1" ht="12.75">
      <c r="A358" s="207"/>
      <c r="B358" s="33"/>
      <c r="G358" s="147"/>
    </row>
    <row r="359" spans="1:7" s="5" customFormat="1" ht="12.75">
      <c r="A359" s="207"/>
      <c r="B359" s="33"/>
      <c r="G359" s="147"/>
    </row>
    <row r="360" spans="1:7" s="5" customFormat="1" ht="12.75">
      <c r="A360" s="207"/>
      <c r="B360" s="33"/>
      <c r="G360" s="147"/>
    </row>
    <row r="361" spans="1:7" s="5" customFormat="1" ht="12.75">
      <c r="A361" s="207"/>
      <c r="B361" s="33"/>
      <c r="G361" s="147"/>
    </row>
    <row r="362" spans="1:7" s="5" customFormat="1" ht="12.75">
      <c r="A362" s="207"/>
      <c r="B362" s="33"/>
      <c r="G362" s="147"/>
    </row>
    <row r="363" spans="1:7" s="5" customFormat="1" ht="12.75">
      <c r="A363" s="207"/>
      <c r="B363" s="33"/>
      <c r="G363" s="147"/>
    </row>
    <row r="364" spans="1:7" s="5" customFormat="1" ht="12.75">
      <c r="A364" s="207"/>
      <c r="B364" s="33"/>
      <c r="G364" s="147"/>
    </row>
    <row r="365" spans="1:7" s="5" customFormat="1" ht="12.75">
      <c r="A365" s="207"/>
      <c r="B365" s="33"/>
      <c r="G365" s="147"/>
    </row>
    <row r="366" spans="1:7" s="5" customFormat="1" ht="12.75">
      <c r="A366" s="207"/>
      <c r="B366" s="33"/>
      <c r="G366" s="147"/>
    </row>
    <row r="367" spans="1:7" s="5" customFormat="1" ht="12.75">
      <c r="A367" s="207"/>
      <c r="B367" s="33"/>
      <c r="G367" s="147"/>
    </row>
    <row r="368" spans="1:7" s="5" customFormat="1" ht="12.75">
      <c r="A368" s="207"/>
      <c r="B368" s="33"/>
      <c r="G368" s="147"/>
    </row>
    <row r="369" spans="1:7" s="5" customFormat="1" ht="12.75">
      <c r="A369" s="207"/>
      <c r="B369" s="33"/>
      <c r="G369" s="147"/>
    </row>
    <row r="370" spans="1:7" s="5" customFormat="1" ht="12.75">
      <c r="A370" s="207"/>
      <c r="B370" s="33"/>
      <c r="G370" s="147"/>
    </row>
    <row r="371" spans="1:7" s="5" customFormat="1" ht="12.75">
      <c r="A371" s="207"/>
      <c r="B371" s="33"/>
      <c r="G371" s="147"/>
    </row>
    <row r="372" spans="1:7" s="5" customFormat="1" ht="12.75">
      <c r="A372" s="207"/>
      <c r="B372" s="33"/>
      <c r="G372" s="147"/>
    </row>
    <row r="373" spans="1:7" s="5" customFormat="1" ht="12.75">
      <c r="A373" s="207"/>
      <c r="B373" s="33"/>
      <c r="G373" s="147"/>
    </row>
    <row r="374" spans="1:7" s="5" customFormat="1" ht="12.75">
      <c r="A374" s="207"/>
      <c r="B374" s="33"/>
      <c r="G374" s="147"/>
    </row>
    <row r="375" spans="1:7" s="5" customFormat="1" ht="12.75">
      <c r="A375" s="207"/>
      <c r="B375" s="33"/>
      <c r="G375" s="147"/>
    </row>
    <row r="376" spans="1:7" s="5" customFormat="1" ht="12.75">
      <c r="A376" s="207"/>
      <c r="B376" s="33"/>
      <c r="G376" s="147"/>
    </row>
    <row r="377" spans="1:7" s="5" customFormat="1" ht="12.75">
      <c r="A377" s="207"/>
      <c r="B377" s="33"/>
      <c r="G377" s="147"/>
    </row>
    <row r="378" spans="1:7" s="5" customFormat="1" ht="12.75">
      <c r="A378" s="207"/>
      <c r="B378" s="33"/>
      <c r="G378" s="147"/>
    </row>
    <row r="379" spans="1:7" s="5" customFormat="1" ht="12.75">
      <c r="A379" s="207"/>
      <c r="B379" s="33"/>
      <c r="G379" s="147"/>
    </row>
    <row r="380" spans="1:7" s="5" customFormat="1" ht="12.75">
      <c r="A380" s="207"/>
      <c r="B380" s="33"/>
      <c r="G380" s="147"/>
    </row>
    <row r="381" spans="1:7" s="5" customFormat="1" ht="12.75">
      <c r="A381" s="207"/>
      <c r="B381" s="33"/>
      <c r="G381" s="147"/>
    </row>
    <row r="382" spans="1:7" s="5" customFormat="1" ht="12.75">
      <c r="A382" s="207"/>
      <c r="B382" s="33"/>
      <c r="G382" s="147"/>
    </row>
    <row r="383" spans="1:7" s="5" customFormat="1" ht="12.75">
      <c r="A383" s="207"/>
      <c r="B383" s="33"/>
      <c r="G383" s="147"/>
    </row>
    <row r="384" spans="1:7" s="5" customFormat="1" ht="12.75">
      <c r="A384" s="207"/>
      <c r="B384" s="33"/>
      <c r="G384" s="147"/>
    </row>
    <row r="385" spans="1:7" s="5" customFormat="1" ht="12.75">
      <c r="A385" s="207"/>
      <c r="B385" s="33"/>
      <c r="G385" s="147"/>
    </row>
  </sheetData>
  <sheetProtection/>
  <mergeCells count="4">
    <mergeCell ref="A3:C3"/>
    <mergeCell ref="A4:C4"/>
    <mergeCell ref="A1:H1"/>
    <mergeCell ref="A2:H2"/>
  </mergeCells>
  <printOptions horizontalCentered="1"/>
  <pageMargins left="0.33" right="0.31" top="0.6299212598425197" bottom="0.6299212598425197" header="0.31496062992125984" footer="0.31496062992125984"/>
  <pageSetup firstPageNumber="433" useFirstPageNumber="1" horizontalDpi="600" verticalDpi="600" orientation="portrait" paperSize="9" scale="90" r:id="rId1"/>
  <headerFooter alignWithMargins="0">
    <oddFooter>&amp;C&amp;P</oddFooter>
  </headerFooter>
  <ignoredErrors>
    <ignoredError sqref="E2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workbookViewId="0" topLeftCell="A1">
      <selection activeCell="I23" sqref="I23"/>
    </sheetView>
  </sheetViews>
  <sheetFormatPr defaultColWidth="11.421875" defaultRowHeight="12.75"/>
  <cols>
    <col min="1" max="1" width="4.140625" style="212" bestFit="1" customWidth="1"/>
    <col min="2" max="2" width="4.8515625" style="83" bestFit="1" customWidth="1"/>
    <col min="3" max="3" width="49.7109375" style="0" customWidth="1"/>
    <col min="4" max="4" width="11.140625" style="0" customWidth="1"/>
    <col min="5" max="5" width="11.57421875" style="0" customWidth="1"/>
    <col min="6" max="6" width="11.140625" style="0" customWidth="1"/>
    <col min="7" max="8" width="8.140625" style="0" customWidth="1"/>
  </cols>
  <sheetData>
    <row r="1" spans="1:8" s="5" customFormat="1" ht="28.5" customHeight="1">
      <c r="A1" s="234" t="s">
        <v>104</v>
      </c>
      <c r="B1" s="234"/>
      <c r="C1" s="234"/>
      <c r="D1" s="234"/>
      <c r="E1" s="234"/>
      <c r="F1" s="234"/>
      <c r="G1" s="234"/>
      <c r="H1" s="234"/>
    </row>
    <row r="2" spans="1:8" s="5" customFormat="1" ht="27.75" customHeight="1">
      <c r="A2" s="231" t="s">
        <v>144</v>
      </c>
      <c r="B2" s="232"/>
      <c r="C2" s="232"/>
      <c r="D2" s="170" t="s">
        <v>148</v>
      </c>
      <c r="E2" s="168" t="s">
        <v>145</v>
      </c>
      <c r="F2" s="168" t="s">
        <v>146</v>
      </c>
      <c r="G2" s="169" t="s">
        <v>147</v>
      </c>
      <c r="H2" s="169" t="s">
        <v>147</v>
      </c>
    </row>
    <row r="3" spans="1:8" s="5" customFormat="1" ht="12.75" customHeight="1">
      <c r="A3" s="233">
        <v>1</v>
      </c>
      <c r="B3" s="233"/>
      <c r="C3" s="233"/>
      <c r="D3" s="171">
        <v>2</v>
      </c>
      <c r="E3" s="171">
        <v>3</v>
      </c>
      <c r="F3" s="171">
        <v>4</v>
      </c>
      <c r="G3" s="172" t="s">
        <v>149</v>
      </c>
      <c r="H3" s="172" t="s">
        <v>150</v>
      </c>
    </row>
    <row r="4" spans="1:10" s="5" customFormat="1" ht="24.75" customHeight="1">
      <c r="A4" s="207">
        <v>3</v>
      </c>
      <c r="B4" s="148"/>
      <c r="C4" s="149" t="s">
        <v>90</v>
      </c>
      <c r="D4" s="3">
        <f>D5+D13+D38+D43+D46</f>
        <v>408867060</v>
      </c>
      <c r="E4" s="3">
        <f>E5+E13+E38+E43+E46</f>
        <v>89725100</v>
      </c>
      <c r="F4" s="3">
        <f>F5+F13+F38+F43+F46</f>
        <v>89460346</v>
      </c>
      <c r="G4" s="174">
        <f>F4/D4*100</f>
        <v>21.88005705326323</v>
      </c>
      <c r="H4" s="100">
        <f>F4/E4*100</f>
        <v>99.70492760665634</v>
      </c>
      <c r="I4" s="7"/>
      <c r="J4" s="7"/>
    </row>
    <row r="5" spans="1:10" s="5" customFormat="1" ht="13.5" customHeight="1">
      <c r="A5" s="210">
        <v>31</v>
      </c>
      <c r="B5" s="78"/>
      <c r="C5" s="55" t="s">
        <v>54</v>
      </c>
      <c r="D5" s="3">
        <f>D6+D8+D10</f>
        <v>7347216</v>
      </c>
      <c r="E5" s="3">
        <f>E6+E8+E10</f>
        <v>7317000</v>
      </c>
      <c r="F5" s="3">
        <f>F6+F8+F10</f>
        <v>7345259</v>
      </c>
      <c r="G5" s="174">
        <f aca="true" t="shared" si="0" ref="G5:G57">F5/D5*100</f>
        <v>99.97336406061834</v>
      </c>
      <c r="H5" s="100">
        <f aca="true" t="shared" si="1" ref="H5:H57">F5/E5*100</f>
        <v>100.38621019543528</v>
      </c>
      <c r="I5" s="7"/>
      <c r="J5" s="7"/>
    </row>
    <row r="6" spans="1:8" s="61" customFormat="1" ht="12.75">
      <c r="A6" s="210">
        <v>311</v>
      </c>
      <c r="B6" s="78"/>
      <c r="C6" s="150" t="s">
        <v>131</v>
      </c>
      <c r="D6" s="67">
        <f>D7</f>
        <v>5825822</v>
      </c>
      <c r="E6" s="67">
        <f>E7</f>
        <v>6000000</v>
      </c>
      <c r="F6" s="67">
        <f>F7</f>
        <v>6087904</v>
      </c>
      <c r="G6" s="178">
        <f t="shared" si="0"/>
        <v>104.49862697487153</v>
      </c>
      <c r="H6" s="100">
        <f t="shared" si="1"/>
        <v>101.46506666666666</v>
      </c>
    </row>
    <row r="7" spans="1:8" s="68" customFormat="1" ht="13.5" customHeight="1">
      <c r="A7" s="210"/>
      <c r="B7" s="79">
        <v>3111</v>
      </c>
      <c r="C7" s="57" t="s">
        <v>55</v>
      </c>
      <c r="D7" s="66">
        <v>5825822</v>
      </c>
      <c r="E7" s="162">
        <f>'posebni dio'!C12+'posebni dio'!C73</f>
        <v>6000000</v>
      </c>
      <c r="F7" s="66">
        <f>'posebni dio'!D12+'posebni dio'!D73</f>
        <v>6087904</v>
      </c>
      <c r="G7" s="175">
        <f t="shared" si="0"/>
        <v>104.49862697487153</v>
      </c>
      <c r="H7" s="159">
        <f t="shared" si="1"/>
        <v>101.46506666666666</v>
      </c>
    </row>
    <row r="8" spans="1:8" s="61" customFormat="1" ht="12" customHeight="1">
      <c r="A8" s="210">
        <v>312</v>
      </c>
      <c r="B8" s="78"/>
      <c r="C8" s="55" t="s">
        <v>56</v>
      </c>
      <c r="D8" s="67">
        <f>D9</f>
        <v>455770</v>
      </c>
      <c r="E8" s="67">
        <f>E9</f>
        <v>310000</v>
      </c>
      <c r="F8" s="67">
        <f>F9</f>
        <v>260738</v>
      </c>
      <c r="G8" s="178">
        <f t="shared" si="0"/>
        <v>57.208240998749375</v>
      </c>
      <c r="H8" s="100">
        <f t="shared" si="1"/>
        <v>84.10903225806452</v>
      </c>
    </row>
    <row r="9" spans="1:8" s="68" customFormat="1" ht="12" customHeight="1">
      <c r="A9" s="210"/>
      <c r="B9" s="79">
        <v>3121</v>
      </c>
      <c r="C9" s="57" t="s">
        <v>56</v>
      </c>
      <c r="D9" s="66">
        <v>455770</v>
      </c>
      <c r="E9" s="162">
        <f>'posebni dio'!C14+'posebni dio'!C75</f>
        <v>310000</v>
      </c>
      <c r="F9" s="66">
        <f>'posebni dio'!D14+'posebni dio'!D75</f>
        <v>260738</v>
      </c>
      <c r="G9" s="175">
        <f t="shared" si="0"/>
        <v>57.208240998749375</v>
      </c>
      <c r="H9" s="159">
        <f t="shared" si="1"/>
        <v>84.10903225806452</v>
      </c>
    </row>
    <row r="10" spans="1:8" s="61" customFormat="1" ht="12.75">
      <c r="A10" s="210">
        <v>313</v>
      </c>
      <c r="B10" s="78"/>
      <c r="C10" s="55" t="s">
        <v>57</v>
      </c>
      <c r="D10" s="67">
        <f>D11+D12</f>
        <v>1065624</v>
      </c>
      <c r="E10" s="67">
        <f>E11+E12</f>
        <v>1007000</v>
      </c>
      <c r="F10" s="67">
        <f>F11+F12</f>
        <v>996617</v>
      </c>
      <c r="G10" s="178">
        <f t="shared" si="0"/>
        <v>93.52426371778412</v>
      </c>
      <c r="H10" s="100">
        <f t="shared" si="1"/>
        <v>98.96891757696127</v>
      </c>
    </row>
    <row r="11" spans="1:8" s="5" customFormat="1" ht="14.25" customHeight="1">
      <c r="A11" s="212"/>
      <c r="B11" s="79">
        <v>3132</v>
      </c>
      <c r="C11" s="57" t="s">
        <v>123</v>
      </c>
      <c r="D11" s="66">
        <v>960370</v>
      </c>
      <c r="E11" s="162">
        <f>'posebni dio'!C16+'posebni dio'!C77</f>
        <v>905000</v>
      </c>
      <c r="F11" s="66">
        <f>'posebni dio'!D16+'posebni dio'!D77</f>
        <v>889839</v>
      </c>
      <c r="G11" s="175">
        <f t="shared" si="0"/>
        <v>92.65585139060987</v>
      </c>
      <c r="H11" s="159">
        <f t="shared" si="1"/>
        <v>98.32475138121546</v>
      </c>
    </row>
    <row r="12" spans="1:8" s="5" customFormat="1" ht="13.5" customHeight="1">
      <c r="A12" s="212"/>
      <c r="B12" s="79">
        <v>3133</v>
      </c>
      <c r="C12" s="57" t="s">
        <v>124</v>
      </c>
      <c r="D12" s="66">
        <v>105254</v>
      </c>
      <c r="E12" s="162">
        <f>'posebni dio'!C17+'posebni dio'!C78</f>
        <v>102000</v>
      </c>
      <c r="F12" s="66">
        <f>'posebni dio'!D17+'posebni dio'!D78</f>
        <v>106778</v>
      </c>
      <c r="G12" s="175">
        <f t="shared" si="0"/>
        <v>101.44792596955936</v>
      </c>
      <c r="H12" s="159">
        <f t="shared" si="1"/>
        <v>104.68431372549018</v>
      </c>
    </row>
    <row r="13" spans="1:8" s="5" customFormat="1" ht="13.5" customHeight="1">
      <c r="A13" s="212">
        <v>32</v>
      </c>
      <c r="B13" s="76"/>
      <c r="C13" s="21" t="s">
        <v>5</v>
      </c>
      <c r="D13" s="3">
        <f>D14+D18+D22+D32</f>
        <v>8541383</v>
      </c>
      <c r="E13" s="3">
        <f>E14+E18+E22+E32</f>
        <v>7683100</v>
      </c>
      <c r="F13" s="3">
        <f>F14+F18+F22+F32</f>
        <v>5287474</v>
      </c>
      <c r="G13" s="174">
        <f t="shared" si="0"/>
        <v>61.904190457212835</v>
      </c>
      <c r="H13" s="100">
        <f t="shared" si="1"/>
        <v>68.81953898816884</v>
      </c>
    </row>
    <row r="14" spans="1:8" s="61" customFormat="1" ht="12" customHeight="1">
      <c r="A14" s="210">
        <v>321</v>
      </c>
      <c r="B14" s="78"/>
      <c r="C14" s="64" t="s">
        <v>9</v>
      </c>
      <c r="D14" s="67">
        <f>D15+D16+D17</f>
        <v>292333</v>
      </c>
      <c r="E14" s="67">
        <f>E15+E16+E17</f>
        <v>298000</v>
      </c>
      <c r="F14" s="67">
        <f>F15+F16+F17</f>
        <v>239371</v>
      </c>
      <c r="G14" s="178">
        <f t="shared" si="0"/>
        <v>81.8829896043211</v>
      </c>
      <c r="H14" s="100">
        <f t="shared" si="1"/>
        <v>80.3258389261745</v>
      </c>
    </row>
    <row r="15" spans="1:9" s="68" customFormat="1" ht="12" customHeight="1">
      <c r="A15" s="210"/>
      <c r="B15" s="79">
        <v>3211</v>
      </c>
      <c r="C15" s="58" t="s">
        <v>58</v>
      </c>
      <c r="D15" s="66">
        <v>113853</v>
      </c>
      <c r="E15" s="162">
        <f>'posebni dio'!C20+'posebni dio'!C81</f>
        <v>110000</v>
      </c>
      <c r="F15" s="66">
        <f>'posebni dio'!D20+'posebni dio'!D81</f>
        <v>80442</v>
      </c>
      <c r="G15" s="175">
        <f t="shared" si="0"/>
        <v>70.65426470975731</v>
      </c>
      <c r="H15" s="159">
        <f t="shared" si="1"/>
        <v>73.1290909090909</v>
      </c>
      <c r="I15" s="163"/>
    </row>
    <row r="16" spans="1:9" s="68" customFormat="1" ht="12.75" customHeight="1">
      <c r="A16" s="210"/>
      <c r="B16" s="79">
        <v>3212</v>
      </c>
      <c r="C16" s="58" t="s">
        <v>59</v>
      </c>
      <c r="D16" s="66">
        <v>106799</v>
      </c>
      <c r="E16" s="162">
        <f>'posebni dio'!C21+'posebni dio'!C82</f>
        <v>138000</v>
      </c>
      <c r="F16" s="66">
        <f>'posebni dio'!D21+'posebni dio'!D82</f>
        <v>137454</v>
      </c>
      <c r="G16" s="175">
        <f t="shared" si="0"/>
        <v>128.70345227951572</v>
      </c>
      <c r="H16" s="159">
        <f t="shared" si="1"/>
        <v>99.60434782608696</v>
      </c>
      <c r="I16" s="163"/>
    </row>
    <row r="17" spans="1:9" s="68" customFormat="1" ht="12" customHeight="1">
      <c r="A17" s="210"/>
      <c r="B17" s="122" t="s">
        <v>7</v>
      </c>
      <c r="C17" s="58" t="s">
        <v>8</v>
      </c>
      <c r="D17" s="66">
        <v>71681</v>
      </c>
      <c r="E17" s="162">
        <f>'posebni dio'!C22+'posebni dio'!C83</f>
        <v>50000</v>
      </c>
      <c r="F17" s="66">
        <f>'posebni dio'!D22+'posebni dio'!D83</f>
        <v>21475</v>
      </c>
      <c r="G17" s="175">
        <f t="shared" si="0"/>
        <v>29.95912445417893</v>
      </c>
      <c r="H17" s="159">
        <f t="shared" si="1"/>
        <v>42.95</v>
      </c>
      <c r="I17" s="163"/>
    </row>
    <row r="18" spans="1:8" s="61" customFormat="1" ht="12" customHeight="1">
      <c r="A18" s="210">
        <v>322</v>
      </c>
      <c r="B18" s="151"/>
      <c r="C18" s="73" t="s">
        <v>60</v>
      </c>
      <c r="D18" s="67">
        <f>SUM(D19:D21)</f>
        <v>268584</v>
      </c>
      <c r="E18" s="67">
        <f>SUM(E19:E21)</f>
        <v>293000</v>
      </c>
      <c r="F18" s="67">
        <f>SUM(F19:F21)</f>
        <v>275744</v>
      </c>
      <c r="G18" s="178">
        <f t="shared" si="0"/>
        <v>102.66583266315195</v>
      </c>
      <c r="H18" s="100">
        <f t="shared" si="1"/>
        <v>94.11058020477816</v>
      </c>
    </row>
    <row r="19" spans="1:8" s="68" customFormat="1" ht="12.75" customHeight="1">
      <c r="A19" s="210"/>
      <c r="B19" s="122">
        <v>3221</v>
      </c>
      <c r="C19" s="57" t="s">
        <v>61</v>
      </c>
      <c r="D19" s="66">
        <v>117902</v>
      </c>
      <c r="E19" s="162">
        <f>'posebni dio'!C85</f>
        <v>130000</v>
      </c>
      <c r="F19" s="66">
        <f>'posebni dio'!D85</f>
        <v>118769</v>
      </c>
      <c r="G19" s="175">
        <f t="shared" si="0"/>
        <v>100.73535648250243</v>
      </c>
      <c r="H19" s="159">
        <f t="shared" si="1"/>
        <v>91.36076923076924</v>
      </c>
    </row>
    <row r="20" spans="1:8" s="68" customFormat="1" ht="12" customHeight="1">
      <c r="A20" s="210"/>
      <c r="B20" s="122">
        <v>3223</v>
      </c>
      <c r="C20" s="57" t="s">
        <v>62</v>
      </c>
      <c r="D20" s="66">
        <v>136216</v>
      </c>
      <c r="E20" s="162">
        <f>'posebni dio'!C24+'posebni dio'!C86</f>
        <v>150000</v>
      </c>
      <c r="F20" s="66">
        <f>'posebni dio'!D24+'posebni dio'!D86</f>
        <v>147344</v>
      </c>
      <c r="G20" s="175">
        <f t="shared" si="0"/>
        <v>108.16937804663182</v>
      </c>
      <c r="H20" s="159">
        <f t="shared" si="1"/>
        <v>98.22933333333333</v>
      </c>
    </row>
    <row r="21" spans="1:8" s="68" customFormat="1" ht="12.75" customHeight="1">
      <c r="A21" s="210"/>
      <c r="B21" s="122" t="s">
        <v>10</v>
      </c>
      <c r="C21" s="123" t="s">
        <v>11</v>
      </c>
      <c r="D21" s="86">
        <v>14466</v>
      </c>
      <c r="E21" s="164">
        <f>'posebni dio'!C25+'posebni dio'!C87</f>
        <v>13000</v>
      </c>
      <c r="F21" s="86">
        <f>'posebni dio'!D25+'posebni dio'!D87</f>
        <v>9631</v>
      </c>
      <c r="G21" s="179">
        <f t="shared" si="0"/>
        <v>66.57680077422923</v>
      </c>
      <c r="H21" s="159">
        <f t="shared" si="1"/>
        <v>74.08461538461538</v>
      </c>
    </row>
    <row r="22" spans="1:8" s="61" customFormat="1" ht="12" customHeight="1">
      <c r="A22" s="210">
        <v>323</v>
      </c>
      <c r="B22" s="152"/>
      <c r="C22" s="73" t="s">
        <v>12</v>
      </c>
      <c r="D22" s="67">
        <f>SUM(D23:D31)</f>
        <v>4726580</v>
      </c>
      <c r="E22" s="67">
        <f>SUM(E23:E31)</f>
        <v>5643100</v>
      </c>
      <c r="F22" s="67">
        <f>SUM(F23:F31)</f>
        <v>3910936</v>
      </c>
      <c r="G22" s="178">
        <f t="shared" si="0"/>
        <v>82.74346356139111</v>
      </c>
      <c r="H22" s="100">
        <f t="shared" si="1"/>
        <v>69.30474384646736</v>
      </c>
    </row>
    <row r="23" spans="1:8" s="68" customFormat="1" ht="13.5" customHeight="1">
      <c r="A23" s="210"/>
      <c r="B23" s="79">
        <v>3231</v>
      </c>
      <c r="C23" s="57" t="s">
        <v>63</v>
      </c>
      <c r="D23" s="66">
        <v>143750</v>
      </c>
      <c r="E23" s="162">
        <f>'posebni dio'!C27+'posebni dio'!C89</f>
        <v>140000</v>
      </c>
      <c r="F23" s="66">
        <f>'posebni dio'!D27+'posebni dio'!D89</f>
        <v>125677</v>
      </c>
      <c r="G23" s="175">
        <f t="shared" si="0"/>
        <v>87.42747826086956</v>
      </c>
      <c r="H23" s="159">
        <f t="shared" si="1"/>
        <v>89.76928571428572</v>
      </c>
    </row>
    <row r="24" spans="1:8" s="68" customFormat="1" ht="13.5" customHeight="1">
      <c r="A24" s="210"/>
      <c r="B24" s="79">
        <v>3232</v>
      </c>
      <c r="C24" s="123" t="s">
        <v>13</v>
      </c>
      <c r="D24" s="66">
        <v>136740</v>
      </c>
      <c r="E24" s="162">
        <f>'posebni dio'!C28+'posebni dio'!C90</f>
        <v>300000</v>
      </c>
      <c r="F24" s="66">
        <f>'posebni dio'!D28+'posebni dio'!D90</f>
        <v>240460</v>
      </c>
      <c r="G24" s="175">
        <f t="shared" si="0"/>
        <v>175.85198186339036</v>
      </c>
      <c r="H24" s="159">
        <f t="shared" si="1"/>
        <v>80.15333333333334</v>
      </c>
    </row>
    <row r="25" spans="1:8" s="68" customFormat="1" ht="12.75" customHeight="1">
      <c r="A25" s="210"/>
      <c r="B25" s="79">
        <v>3233</v>
      </c>
      <c r="C25" s="57" t="s">
        <v>121</v>
      </c>
      <c r="D25" s="66">
        <v>120031</v>
      </c>
      <c r="E25" s="162">
        <f>'posebni dio'!C29+'posebni dio'!C91</f>
        <v>8000</v>
      </c>
      <c r="F25" s="66">
        <f>'posebni dio'!D29+'posebni dio'!D91</f>
        <v>5361</v>
      </c>
      <c r="G25" s="175">
        <f t="shared" si="0"/>
        <v>4.466346193899909</v>
      </c>
      <c r="H25" s="159">
        <f t="shared" si="1"/>
        <v>67.0125</v>
      </c>
    </row>
    <row r="26" spans="1:8" s="68" customFormat="1" ht="12.75" customHeight="1">
      <c r="A26" s="210"/>
      <c r="B26" s="79">
        <v>3234</v>
      </c>
      <c r="C26" s="57" t="s">
        <v>64</v>
      </c>
      <c r="D26" s="66">
        <v>231658</v>
      </c>
      <c r="E26" s="162">
        <f>'posebni dio'!C30+'posebni dio'!C92</f>
        <v>225000</v>
      </c>
      <c r="F26" s="66">
        <f>'posebni dio'!D30+'posebni dio'!D92</f>
        <v>223882</v>
      </c>
      <c r="G26" s="175">
        <f t="shared" si="0"/>
        <v>96.6433276640565</v>
      </c>
      <c r="H26" s="159">
        <f t="shared" si="1"/>
        <v>99.50311111111111</v>
      </c>
    </row>
    <row r="27" spans="1:8" s="68" customFormat="1" ht="12" customHeight="1">
      <c r="A27" s="210"/>
      <c r="B27" s="79">
        <v>3235</v>
      </c>
      <c r="C27" s="58" t="s">
        <v>65</v>
      </c>
      <c r="D27" s="66">
        <v>65925</v>
      </c>
      <c r="E27" s="162">
        <f>'posebni dio'!C31+'posebni dio'!C93</f>
        <v>60000</v>
      </c>
      <c r="F27" s="66">
        <f>'posebni dio'!D31+'posebni dio'!D93</f>
        <v>58344</v>
      </c>
      <c r="G27" s="175">
        <f t="shared" si="0"/>
        <v>88.50056882821387</v>
      </c>
      <c r="H27" s="159">
        <f t="shared" si="1"/>
        <v>97.24000000000001</v>
      </c>
    </row>
    <row r="28" spans="1:8" s="68" customFormat="1" ht="11.25" customHeight="1">
      <c r="A28" s="210"/>
      <c r="B28" s="79">
        <v>3236</v>
      </c>
      <c r="C28" s="58" t="s">
        <v>118</v>
      </c>
      <c r="D28" s="66">
        <v>32033</v>
      </c>
      <c r="E28" s="162">
        <f>'posebni dio'!C32+'posebni dio'!C94</f>
        <v>30100</v>
      </c>
      <c r="F28" s="66">
        <f>'posebni dio'!D32+'posebni dio'!D94</f>
        <v>30047</v>
      </c>
      <c r="G28" s="175">
        <f t="shared" si="0"/>
        <v>93.80014360191053</v>
      </c>
      <c r="H28" s="159">
        <f t="shared" si="1"/>
        <v>99.82392026578073</v>
      </c>
    </row>
    <row r="29" spans="1:8" s="68" customFormat="1" ht="11.25" customHeight="1">
      <c r="A29" s="210"/>
      <c r="B29" s="79">
        <v>3237</v>
      </c>
      <c r="C29" s="123" t="s">
        <v>14</v>
      </c>
      <c r="D29" s="66">
        <v>3066855</v>
      </c>
      <c r="E29" s="162">
        <f>'posebni dio'!C33+'posebni dio'!C95</f>
        <v>4000000</v>
      </c>
      <c r="F29" s="66">
        <f>'posebni dio'!D33+'posebni dio'!D95</f>
        <v>2346805</v>
      </c>
      <c r="G29" s="175">
        <f t="shared" si="0"/>
        <v>76.5215505786873</v>
      </c>
      <c r="H29" s="159">
        <f t="shared" si="1"/>
        <v>58.670125</v>
      </c>
    </row>
    <row r="30" spans="1:8" s="68" customFormat="1" ht="11.25" customHeight="1">
      <c r="A30" s="210"/>
      <c r="B30" s="79">
        <v>3238</v>
      </c>
      <c r="C30" s="57" t="s">
        <v>15</v>
      </c>
      <c r="D30" s="66">
        <v>262712</v>
      </c>
      <c r="E30" s="162">
        <f>'posebni dio'!C34+'posebni dio'!C96</f>
        <v>180000</v>
      </c>
      <c r="F30" s="66">
        <f>'posebni dio'!D34+'posebni dio'!D96</f>
        <v>187637</v>
      </c>
      <c r="G30" s="175">
        <f t="shared" si="0"/>
        <v>71.42307926550747</v>
      </c>
      <c r="H30" s="159">
        <f t="shared" si="1"/>
        <v>104.24277777777777</v>
      </c>
    </row>
    <row r="31" spans="1:8" s="68" customFormat="1" ht="12" customHeight="1">
      <c r="A31" s="210"/>
      <c r="B31" s="79">
        <v>3239</v>
      </c>
      <c r="C31" s="123" t="s">
        <v>66</v>
      </c>
      <c r="D31" s="66">
        <v>666876</v>
      </c>
      <c r="E31" s="162">
        <f>'posebni dio'!C35+'posebni dio'!C97</f>
        <v>700000</v>
      </c>
      <c r="F31" s="66">
        <f>'posebni dio'!D35+'posebni dio'!D97</f>
        <v>692723</v>
      </c>
      <c r="G31" s="175">
        <f t="shared" si="0"/>
        <v>103.87583298844163</v>
      </c>
      <c r="H31" s="159">
        <f t="shared" si="1"/>
        <v>98.96042857142857</v>
      </c>
    </row>
    <row r="32" spans="1:8" s="61" customFormat="1" ht="12.75" customHeight="1">
      <c r="A32" s="210">
        <v>329</v>
      </c>
      <c r="B32" s="78"/>
      <c r="C32" s="55" t="s">
        <v>67</v>
      </c>
      <c r="D32" s="67">
        <f>SUM(D33:D37)</f>
        <v>3253886</v>
      </c>
      <c r="E32" s="67">
        <f>SUM(E33:E37)</f>
        <v>1449000</v>
      </c>
      <c r="F32" s="67">
        <f>SUM(F33:F37)</f>
        <v>861423</v>
      </c>
      <c r="G32" s="178">
        <f t="shared" si="0"/>
        <v>26.473668714884298</v>
      </c>
      <c r="H32" s="100">
        <f t="shared" si="1"/>
        <v>59.44948240165632</v>
      </c>
    </row>
    <row r="33" spans="1:8" s="5" customFormat="1" ht="14.25" customHeight="1">
      <c r="A33" s="212"/>
      <c r="B33" s="81">
        <v>3292</v>
      </c>
      <c r="C33" s="62" t="s">
        <v>68</v>
      </c>
      <c r="D33" s="7">
        <v>28427</v>
      </c>
      <c r="E33" s="165">
        <f>'posebni dio'!C37+'posebni dio'!C99</f>
        <v>31000</v>
      </c>
      <c r="F33" s="7">
        <f>'posebni dio'!D37+'posebni dio'!D99</f>
        <v>26383</v>
      </c>
      <c r="G33" s="180">
        <f t="shared" si="0"/>
        <v>92.8096527948781</v>
      </c>
      <c r="H33" s="159">
        <f t="shared" si="1"/>
        <v>85.10645161290323</v>
      </c>
    </row>
    <row r="34" spans="1:8" s="5" customFormat="1" ht="14.25" customHeight="1">
      <c r="A34" s="212"/>
      <c r="B34" s="81">
        <v>3293</v>
      </c>
      <c r="C34" s="62" t="s">
        <v>69</v>
      </c>
      <c r="D34" s="7">
        <v>13531</v>
      </c>
      <c r="E34" s="165">
        <f>'posebni dio'!C100</f>
        <v>15000</v>
      </c>
      <c r="F34" s="7">
        <f>'posebni dio'!D100</f>
        <v>11010</v>
      </c>
      <c r="G34" s="180">
        <f t="shared" si="0"/>
        <v>81.36870889069544</v>
      </c>
      <c r="H34" s="159">
        <f t="shared" si="1"/>
        <v>73.4</v>
      </c>
    </row>
    <row r="35" spans="1:8" s="5" customFormat="1" ht="14.25" customHeight="1">
      <c r="A35" s="212"/>
      <c r="B35" s="81">
        <v>3294</v>
      </c>
      <c r="C35" s="62" t="s">
        <v>127</v>
      </c>
      <c r="D35" s="7">
        <v>6940</v>
      </c>
      <c r="E35" s="165">
        <f>'posebni dio'!C101</f>
        <v>8000</v>
      </c>
      <c r="F35" s="7">
        <f>'posebni dio'!D101</f>
        <v>680</v>
      </c>
      <c r="G35" s="180">
        <f t="shared" si="0"/>
        <v>9.798270893371757</v>
      </c>
      <c r="H35" s="159">
        <f t="shared" si="1"/>
        <v>8.5</v>
      </c>
    </row>
    <row r="36" spans="1:8" s="5" customFormat="1" ht="14.25" customHeight="1">
      <c r="A36" s="212"/>
      <c r="B36" s="81">
        <v>3295</v>
      </c>
      <c r="C36" s="62" t="s">
        <v>126</v>
      </c>
      <c r="D36" s="7">
        <v>397022</v>
      </c>
      <c r="E36" s="165">
        <f>'posebni dio'!C38+'posebni dio'!C102</f>
        <v>415000</v>
      </c>
      <c r="F36" s="7">
        <f>'posebni dio'!D38+'posebni dio'!D102</f>
        <v>369882</v>
      </c>
      <c r="G36" s="180">
        <f t="shared" si="0"/>
        <v>93.16410677493943</v>
      </c>
      <c r="H36" s="159">
        <f t="shared" si="1"/>
        <v>89.12819277108433</v>
      </c>
    </row>
    <row r="37" spans="1:10" s="5" customFormat="1" ht="13.5" customHeight="1">
      <c r="A37" s="212"/>
      <c r="B37" s="81">
        <v>3299</v>
      </c>
      <c r="C37" s="57" t="s">
        <v>67</v>
      </c>
      <c r="D37" s="7">
        <v>2807966</v>
      </c>
      <c r="E37" s="165">
        <f>'posebni dio'!C39+'posebni dio'!C103</f>
        <v>980000</v>
      </c>
      <c r="F37" s="7">
        <f>'posebni dio'!D39+'posebni dio'!D103</f>
        <v>453468</v>
      </c>
      <c r="G37" s="180">
        <f t="shared" si="0"/>
        <v>16.14934083959706</v>
      </c>
      <c r="H37" s="159">
        <f t="shared" si="1"/>
        <v>46.27224489795918</v>
      </c>
      <c r="J37" s="7"/>
    </row>
    <row r="38" spans="1:8" s="5" customFormat="1" ht="13.5" customHeight="1">
      <c r="A38" s="212">
        <v>34</v>
      </c>
      <c r="B38" s="80"/>
      <c r="C38" s="21" t="s">
        <v>16</v>
      </c>
      <c r="D38" s="3">
        <f>D39</f>
        <v>2674299</v>
      </c>
      <c r="E38" s="3">
        <f>E39</f>
        <v>685000</v>
      </c>
      <c r="F38" s="3">
        <f>F39</f>
        <v>653843</v>
      </c>
      <c r="G38" s="174">
        <f t="shared" si="0"/>
        <v>24.44913601657855</v>
      </c>
      <c r="H38" s="100">
        <f t="shared" si="1"/>
        <v>95.45153284671532</v>
      </c>
    </row>
    <row r="39" spans="1:8" s="61" customFormat="1" ht="12.75" customHeight="1">
      <c r="A39" s="210">
        <v>343</v>
      </c>
      <c r="B39" s="78"/>
      <c r="C39" s="55" t="s">
        <v>74</v>
      </c>
      <c r="D39" s="67">
        <f>SUM(D40:D42)</f>
        <v>2674299</v>
      </c>
      <c r="E39" s="67">
        <f>SUM(E40:E42)</f>
        <v>685000</v>
      </c>
      <c r="F39" s="67">
        <f>SUM(F40:F42)</f>
        <v>653843</v>
      </c>
      <c r="G39" s="178">
        <f t="shared" si="0"/>
        <v>24.44913601657855</v>
      </c>
      <c r="H39" s="100">
        <f t="shared" si="1"/>
        <v>95.45153284671532</v>
      </c>
    </row>
    <row r="40" spans="1:8" s="5" customFormat="1" ht="13.5" customHeight="1">
      <c r="A40" s="212"/>
      <c r="B40" s="82">
        <v>3431</v>
      </c>
      <c r="C40" s="63" t="s">
        <v>75</v>
      </c>
      <c r="D40" s="7">
        <v>2483941</v>
      </c>
      <c r="E40" s="165">
        <f>'posebni dio'!C42+'posebni dio'!C106</f>
        <v>545000</v>
      </c>
      <c r="F40" s="7">
        <f>'posebni dio'!D42+'posebni dio'!D106</f>
        <v>536084</v>
      </c>
      <c r="G40" s="180">
        <f t="shared" si="0"/>
        <v>21.581994097283307</v>
      </c>
      <c r="H40" s="161">
        <f t="shared" si="1"/>
        <v>98.3640366972477</v>
      </c>
    </row>
    <row r="41" spans="1:8" s="5" customFormat="1" ht="12.75" customHeight="1">
      <c r="A41" s="212"/>
      <c r="B41" s="82">
        <v>3432</v>
      </c>
      <c r="C41" s="63" t="s">
        <v>125</v>
      </c>
      <c r="D41" s="7">
        <v>14</v>
      </c>
      <c r="E41" s="165">
        <f>'posebni dio'!C107</f>
        <v>10000</v>
      </c>
      <c r="F41" s="7">
        <f>'posebni dio'!D107</f>
        <v>412</v>
      </c>
      <c r="G41" s="180">
        <f t="shared" si="0"/>
        <v>2942.8571428571427</v>
      </c>
      <c r="H41" s="159">
        <f t="shared" si="1"/>
        <v>4.12</v>
      </c>
    </row>
    <row r="42" spans="1:8" s="5" customFormat="1" ht="13.5" customHeight="1">
      <c r="A42" s="212"/>
      <c r="B42" s="82">
        <v>3433</v>
      </c>
      <c r="C42" s="63" t="s">
        <v>76</v>
      </c>
      <c r="D42" s="7">
        <v>190344</v>
      </c>
      <c r="E42" s="165">
        <f>'posebni dio'!C43+'posebni dio'!C108</f>
        <v>130000</v>
      </c>
      <c r="F42" s="7">
        <f>'posebni dio'!D43+'posebni dio'!D108</f>
        <v>117347</v>
      </c>
      <c r="G42" s="180">
        <f t="shared" si="0"/>
        <v>61.64996007229016</v>
      </c>
      <c r="H42" s="159">
        <f t="shared" si="1"/>
        <v>90.26692307692308</v>
      </c>
    </row>
    <row r="43" spans="1:8" s="61" customFormat="1" ht="24" customHeight="1">
      <c r="A43" s="210">
        <v>37</v>
      </c>
      <c r="B43" s="77"/>
      <c r="C43" s="88" t="s">
        <v>91</v>
      </c>
      <c r="D43" s="67">
        <f aca="true" t="shared" si="2" ref="D43:F44">D44</f>
        <v>390265751</v>
      </c>
      <c r="E43" s="67">
        <f t="shared" si="2"/>
        <v>74000000</v>
      </c>
      <c r="F43" s="67">
        <f t="shared" si="2"/>
        <v>76151821</v>
      </c>
      <c r="G43" s="178">
        <f t="shared" si="0"/>
        <v>19.512811668682655</v>
      </c>
      <c r="H43" s="100">
        <f t="shared" si="1"/>
        <v>102.90786621621622</v>
      </c>
    </row>
    <row r="44" spans="1:8" s="61" customFormat="1" ht="12.75" customHeight="1">
      <c r="A44" s="210">
        <v>371</v>
      </c>
      <c r="B44" s="77"/>
      <c r="C44" s="88" t="s">
        <v>92</v>
      </c>
      <c r="D44" s="67">
        <f t="shared" si="2"/>
        <v>390265751</v>
      </c>
      <c r="E44" s="67">
        <f t="shared" si="2"/>
        <v>74000000</v>
      </c>
      <c r="F44" s="67">
        <f t="shared" si="2"/>
        <v>76151821</v>
      </c>
      <c r="G44" s="178">
        <f t="shared" si="0"/>
        <v>19.512811668682655</v>
      </c>
      <c r="H44" s="100">
        <f t="shared" si="1"/>
        <v>102.90786621621622</v>
      </c>
    </row>
    <row r="45" spans="1:8" s="5" customFormat="1" ht="13.5" customHeight="1">
      <c r="A45" s="212"/>
      <c r="B45" s="82">
        <v>3711</v>
      </c>
      <c r="C45" s="63" t="s">
        <v>70</v>
      </c>
      <c r="D45" s="7">
        <v>390265751</v>
      </c>
      <c r="E45" s="165">
        <f>'posebni dio'!C65</f>
        <v>74000000</v>
      </c>
      <c r="F45" s="7">
        <f>'posebni dio'!D65</f>
        <v>76151821</v>
      </c>
      <c r="G45" s="180">
        <f t="shared" si="0"/>
        <v>19.512811668682655</v>
      </c>
      <c r="H45" s="159">
        <f t="shared" si="1"/>
        <v>102.90786621621622</v>
      </c>
    </row>
    <row r="46" spans="1:8" s="61" customFormat="1" ht="13.5" customHeight="1">
      <c r="A46" s="210">
        <v>38</v>
      </c>
      <c r="B46" s="77"/>
      <c r="C46" s="88" t="s">
        <v>108</v>
      </c>
      <c r="D46" s="67">
        <f aca="true" t="shared" si="3" ref="D46:F47">D47</f>
        <v>38411</v>
      </c>
      <c r="E46" s="67">
        <f t="shared" si="3"/>
        <v>40000</v>
      </c>
      <c r="F46" s="67">
        <f t="shared" si="3"/>
        <v>21949</v>
      </c>
      <c r="G46" s="178">
        <f t="shared" si="0"/>
        <v>57.14248522558643</v>
      </c>
      <c r="H46" s="100">
        <f t="shared" si="1"/>
        <v>54.8725</v>
      </c>
    </row>
    <row r="47" spans="1:8" s="61" customFormat="1" ht="12.75" customHeight="1">
      <c r="A47" s="210">
        <v>381</v>
      </c>
      <c r="B47" s="77"/>
      <c r="C47" s="88" t="s">
        <v>120</v>
      </c>
      <c r="D47" s="67">
        <f t="shared" si="3"/>
        <v>38411</v>
      </c>
      <c r="E47" s="67">
        <f t="shared" si="3"/>
        <v>40000</v>
      </c>
      <c r="F47" s="67">
        <f t="shared" si="3"/>
        <v>21949</v>
      </c>
      <c r="G47" s="178">
        <f t="shared" si="0"/>
        <v>57.14248522558643</v>
      </c>
      <c r="H47" s="100">
        <f t="shared" si="1"/>
        <v>54.8725</v>
      </c>
    </row>
    <row r="48" spans="1:8" s="68" customFormat="1" ht="15" customHeight="1">
      <c r="A48" s="210"/>
      <c r="B48" s="82">
        <v>3811</v>
      </c>
      <c r="C48" s="113" t="s">
        <v>119</v>
      </c>
      <c r="D48" s="66">
        <v>38411</v>
      </c>
      <c r="E48" s="162">
        <f>'posebni dio'!C111</f>
        <v>40000</v>
      </c>
      <c r="F48" s="66">
        <f>'posebni dio'!D111</f>
        <v>21949</v>
      </c>
      <c r="G48" s="175">
        <f t="shared" si="0"/>
        <v>57.14248522558643</v>
      </c>
      <c r="H48" s="159">
        <f t="shared" si="1"/>
        <v>54.8725</v>
      </c>
    </row>
    <row r="49" spans="1:8" s="5" customFormat="1" ht="12.75" customHeight="1">
      <c r="A49" s="212"/>
      <c r="B49" s="82"/>
      <c r="C49" s="63"/>
      <c r="D49" s="7"/>
      <c r="E49" s="7"/>
      <c r="F49" s="7"/>
      <c r="G49" s="180"/>
      <c r="H49" s="100"/>
    </row>
    <row r="50" spans="1:8" s="5" customFormat="1" ht="12.75" customHeight="1">
      <c r="A50" s="207">
        <v>4</v>
      </c>
      <c r="B50" s="95"/>
      <c r="C50" s="97" t="s">
        <v>103</v>
      </c>
      <c r="D50" s="3">
        <f>D51</f>
        <v>312314</v>
      </c>
      <c r="E50" s="3">
        <f>E51</f>
        <v>481000</v>
      </c>
      <c r="F50" s="3">
        <f>F51</f>
        <v>144683</v>
      </c>
      <c r="G50" s="174">
        <f t="shared" si="0"/>
        <v>46.32613331454882</v>
      </c>
      <c r="H50" s="100">
        <f t="shared" si="1"/>
        <v>30.07962577962578</v>
      </c>
    </row>
    <row r="51" spans="1:8" s="5" customFormat="1" ht="12" customHeight="1">
      <c r="A51" s="212">
        <v>42</v>
      </c>
      <c r="B51" s="80"/>
      <c r="C51" s="19" t="s">
        <v>17</v>
      </c>
      <c r="D51" s="3">
        <f>D52+D56</f>
        <v>312314</v>
      </c>
      <c r="E51" s="3">
        <f>E52+E56</f>
        <v>481000</v>
      </c>
      <c r="F51" s="3">
        <f>F52+F56</f>
        <v>144683</v>
      </c>
      <c r="G51" s="174">
        <f t="shared" si="0"/>
        <v>46.32613331454882</v>
      </c>
      <c r="H51" s="100">
        <f t="shared" si="1"/>
        <v>30.07962577962578</v>
      </c>
    </row>
    <row r="52" spans="1:8" s="61" customFormat="1" ht="13.5">
      <c r="A52" s="210">
        <v>422</v>
      </c>
      <c r="B52" s="152"/>
      <c r="C52" s="64" t="s">
        <v>22</v>
      </c>
      <c r="D52" s="67">
        <f>+D53+D55</f>
        <v>183446</v>
      </c>
      <c r="E52" s="67">
        <f>SUM(E53:E55)</f>
        <v>400000</v>
      </c>
      <c r="F52" s="67">
        <f>SUM(F53:F55)</f>
        <v>103880</v>
      </c>
      <c r="G52" s="178">
        <f t="shared" si="0"/>
        <v>56.627018305114305</v>
      </c>
      <c r="H52" s="100">
        <f t="shared" si="1"/>
        <v>25.97</v>
      </c>
    </row>
    <row r="53" spans="1:8" s="68" customFormat="1" ht="15" customHeight="1">
      <c r="A53" s="210"/>
      <c r="B53" s="125" t="s">
        <v>18</v>
      </c>
      <c r="C53" s="126" t="s">
        <v>19</v>
      </c>
      <c r="D53" s="66">
        <v>163053</v>
      </c>
      <c r="E53" s="162">
        <f>'posebni dio'!C49+'posebni dio'!C117</f>
        <v>300000</v>
      </c>
      <c r="F53" s="66">
        <f>'posebni dio'!D49+'posebni dio'!D117</f>
        <v>103880</v>
      </c>
      <c r="G53" s="175">
        <f t="shared" si="0"/>
        <v>63.70934604085788</v>
      </c>
      <c r="H53" s="159">
        <f t="shared" si="1"/>
        <v>34.626666666666665</v>
      </c>
    </row>
    <row r="54" spans="1:8" s="68" customFormat="1" ht="14.25" customHeight="1" hidden="1">
      <c r="A54" s="210"/>
      <c r="B54" s="122" t="s">
        <v>20</v>
      </c>
      <c r="C54" s="123" t="s">
        <v>21</v>
      </c>
      <c r="D54" s="66" t="e">
        <f>'posebni dio'!B50+'posebni dio'!B118</f>
        <v>#VALUE!</v>
      </c>
      <c r="E54" s="162">
        <f>'posebni dio'!C50+'posebni dio'!C118</f>
        <v>0</v>
      </c>
      <c r="F54" s="66">
        <f>'posebni dio'!D50+'posebni dio'!D118</f>
        <v>0</v>
      </c>
      <c r="G54" s="175" t="e">
        <f t="shared" si="0"/>
        <v>#VALUE!</v>
      </c>
      <c r="H54" s="159"/>
    </row>
    <row r="55" spans="1:8" s="68" customFormat="1" ht="12.75" customHeight="1">
      <c r="A55" s="210"/>
      <c r="B55" s="79">
        <v>4223</v>
      </c>
      <c r="C55" s="58" t="s">
        <v>53</v>
      </c>
      <c r="D55" s="66">
        <v>20393</v>
      </c>
      <c r="E55" s="162">
        <f>'posebni dio'!C51+'posebni dio'!C119</f>
        <v>100000</v>
      </c>
      <c r="F55" s="66"/>
      <c r="G55" s="175">
        <f t="shared" si="0"/>
        <v>0</v>
      </c>
      <c r="H55" s="159">
        <f t="shared" si="1"/>
        <v>0</v>
      </c>
    </row>
    <row r="56" spans="1:8" s="61" customFormat="1" ht="12.75">
      <c r="A56" s="210">
        <v>426</v>
      </c>
      <c r="B56" s="78"/>
      <c r="C56" s="64" t="s">
        <v>24</v>
      </c>
      <c r="D56" s="67">
        <f>D57</f>
        <v>128868</v>
      </c>
      <c r="E56" s="67">
        <f>E57</f>
        <v>81000</v>
      </c>
      <c r="F56" s="67">
        <f>F57</f>
        <v>40803</v>
      </c>
      <c r="G56" s="178">
        <f t="shared" si="0"/>
        <v>31.662631529937613</v>
      </c>
      <c r="H56" s="100">
        <f t="shared" si="1"/>
        <v>50.37407407407407</v>
      </c>
    </row>
    <row r="57" spans="1:8" s="5" customFormat="1" ht="12.75" customHeight="1">
      <c r="A57" s="212"/>
      <c r="B57" s="79">
        <v>4262</v>
      </c>
      <c r="C57" s="58" t="s">
        <v>1</v>
      </c>
      <c r="D57" s="7">
        <v>128868</v>
      </c>
      <c r="E57" s="165">
        <f>'posebni dio'!C57+'posebni dio'!C125</f>
        <v>81000</v>
      </c>
      <c r="F57" s="7">
        <f>'posebni dio'!D57+'posebni dio'!D125</f>
        <v>40803</v>
      </c>
      <c r="G57" s="180">
        <f t="shared" si="0"/>
        <v>31.662631529937613</v>
      </c>
      <c r="H57" s="101">
        <f t="shared" si="1"/>
        <v>50.37407407407407</v>
      </c>
    </row>
    <row r="58" spans="1:8" s="5" customFormat="1" ht="12.75">
      <c r="A58" s="212"/>
      <c r="B58" s="79"/>
      <c r="C58" s="58"/>
      <c r="D58" s="58"/>
      <c r="E58" s="7"/>
      <c r="F58" s="7"/>
      <c r="G58" s="7"/>
      <c r="H58" s="101"/>
    </row>
    <row r="59" spans="1:8" s="5" customFormat="1" ht="12.75">
      <c r="A59" s="212"/>
      <c r="B59" s="75"/>
      <c r="H59" s="124"/>
    </row>
    <row r="60" spans="1:2" s="5" customFormat="1" ht="12.75">
      <c r="A60" s="212"/>
      <c r="B60" s="75"/>
    </row>
    <row r="61" spans="1:2" s="5" customFormat="1" ht="12.75">
      <c r="A61" s="212"/>
      <c r="B61" s="75"/>
    </row>
    <row r="62" spans="1:2" s="5" customFormat="1" ht="12.75">
      <c r="A62" s="212"/>
      <c r="B62" s="75"/>
    </row>
    <row r="63" spans="1:2" s="5" customFormat="1" ht="12.75">
      <c r="A63" s="212"/>
      <c r="B63" s="75"/>
    </row>
    <row r="64" spans="1:2" s="5" customFormat="1" ht="12.75">
      <c r="A64" s="212"/>
      <c r="B64" s="75"/>
    </row>
    <row r="65" spans="1:2" s="5" customFormat="1" ht="12.75">
      <c r="A65" s="212"/>
      <c r="B65" s="75"/>
    </row>
    <row r="66" spans="1:2" s="5" customFormat="1" ht="12.75">
      <c r="A66" s="212"/>
      <c r="B66" s="75"/>
    </row>
    <row r="67" spans="1:2" s="5" customFormat="1" ht="12.75">
      <c r="A67" s="212"/>
      <c r="B67" s="75"/>
    </row>
    <row r="68" spans="1:2" s="5" customFormat="1" ht="12.75">
      <c r="A68" s="212"/>
      <c r="B68" s="75"/>
    </row>
    <row r="69" spans="1:2" s="5" customFormat="1" ht="12.75">
      <c r="A69" s="212"/>
      <c r="B69" s="75"/>
    </row>
    <row r="70" spans="1:2" s="5" customFormat="1" ht="12.75">
      <c r="A70" s="212"/>
      <c r="B70" s="75"/>
    </row>
    <row r="71" spans="1:2" s="5" customFormat="1" ht="12.75">
      <c r="A71" s="212"/>
      <c r="B71" s="75"/>
    </row>
    <row r="72" spans="1:2" s="5" customFormat="1" ht="12.75">
      <c r="A72" s="212"/>
      <c r="B72" s="75"/>
    </row>
    <row r="73" spans="1:2" s="5" customFormat="1" ht="12.75">
      <c r="A73" s="212"/>
      <c r="B73" s="75"/>
    </row>
    <row r="74" spans="1:2" s="5" customFormat="1" ht="12.75">
      <c r="A74" s="212"/>
      <c r="B74" s="75"/>
    </row>
    <row r="75" spans="1:2" s="5" customFormat="1" ht="12.75">
      <c r="A75" s="212"/>
      <c r="B75" s="75"/>
    </row>
    <row r="76" spans="1:2" s="5" customFormat="1" ht="12.75">
      <c r="A76" s="212"/>
      <c r="B76" s="75"/>
    </row>
    <row r="77" spans="1:2" s="5" customFormat="1" ht="12.75">
      <c r="A77" s="212"/>
      <c r="B77" s="75"/>
    </row>
    <row r="78" spans="1:2" s="5" customFormat="1" ht="12.75">
      <c r="A78" s="212"/>
      <c r="B78" s="75"/>
    </row>
    <row r="79" spans="1:2" s="5" customFormat="1" ht="12.75">
      <c r="A79" s="212"/>
      <c r="B79" s="75"/>
    </row>
    <row r="80" spans="1:2" s="5" customFormat="1" ht="12.75">
      <c r="A80" s="212"/>
      <c r="B80" s="75"/>
    </row>
    <row r="81" spans="1:2" s="5" customFormat="1" ht="12.75">
      <c r="A81" s="212"/>
      <c r="B81" s="75"/>
    </row>
    <row r="82" spans="1:2" s="5" customFormat="1" ht="12.75">
      <c r="A82" s="212"/>
      <c r="B82" s="75"/>
    </row>
    <row r="83" spans="1:2" s="5" customFormat="1" ht="12.75">
      <c r="A83" s="212"/>
      <c r="B83" s="75"/>
    </row>
    <row r="84" spans="1:2" s="5" customFormat="1" ht="12.75">
      <c r="A84" s="212"/>
      <c r="B84" s="75"/>
    </row>
    <row r="85" spans="1:2" s="5" customFormat="1" ht="12.75">
      <c r="A85" s="212"/>
      <c r="B85" s="75"/>
    </row>
    <row r="86" spans="1:2" s="5" customFormat="1" ht="12.75">
      <c r="A86" s="212"/>
      <c r="B86" s="75"/>
    </row>
    <row r="87" spans="1:2" s="5" customFormat="1" ht="12.75">
      <c r="A87" s="212"/>
      <c r="B87" s="75"/>
    </row>
    <row r="88" spans="1:2" s="5" customFormat="1" ht="12.75">
      <c r="A88" s="212"/>
      <c r="B88" s="75"/>
    </row>
    <row r="89" spans="1:2" s="5" customFormat="1" ht="12.75">
      <c r="A89" s="212"/>
      <c r="B89" s="75"/>
    </row>
    <row r="90" spans="1:2" s="5" customFormat="1" ht="12.75">
      <c r="A90" s="212"/>
      <c r="B90" s="75"/>
    </row>
    <row r="91" spans="1:2" s="5" customFormat="1" ht="12.75">
      <c r="A91" s="212"/>
      <c r="B91" s="75"/>
    </row>
    <row r="92" spans="1:2" s="5" customFormat="1" ht="12.75">
      <c r="A92" s="212"/>
      <c r="B92" s="75"/>
    </row>
    <row r="93" spans="1:2" s="5" customFormat="1" ht="12.75">
      <c r="A93" s="212"/>
      <c r="B93" s="75"/>
    </row>
    <row r="94" spans="1:2" s="5" customFormat="1" ht="12.75">
      <c r="A94" s="212"/>
      <c r="B94" s="75"/>
    </row>
    <row r="95" spans="1:2" s="5" customFormat="1" ht="12.75">
      <c r="A95" s="212"/>
      <c r="B95" s="75"/>
    </row>
    <row r="96" spans="1:2" s="5" customFormat="1" ht="12.75">
      <c r="A96" s="212"/>
      <c r="B96" s="75"/>
    </row>
    <row r="97" spans="1:2" s="5" customFormat="1" ht="12.75">
      <c r="A97" s="212"/>
      <c r="B97" s="75"/>
    </row>
    <row r="98" spans="1:2" s="5" customFormat="1" ht="12.75">
      <c r="A98" s="212"/>
      <c r="B98" s="75"/>
    </row>
    <row r="99" spans="1:2" s="5" customFormat="1" ht="12.75">
      <c r="A99" s="212"/>
      <c r="B99" s="75"/>
    </row>
    <row r="100" spans="1:2" s="5" customFormat="1" ht="12.75">
      <c r="A100" s="212"/>
      <c r="B100" s="75"/>
    </row>
    <row r="101" spans="1:2" s="5" customFormat="1" ht="12.75">
      <c r="A101" s="212"/>
      <c r="B101" s="75"/>
    </row>
    <row r="102" spans="1:2" s="5" customFormat="1" ht="12.75">
      <c r="A102" s="212"/>
      <c r="B102" s="75"/>
    </row>
    <row r="103" spans="1:2" s="5" customFormat="1" ht="12.75">
      <c r="A103" s="212"/>
      <c r="B103" s="75"/>
    </row>
    <row r="104" spans="1:2" s="5" customFormat="1" ht="12.75">
      <c r="A104" s="212"/>
      <c r="B104" s="75"/>
    </row>
    <row r="105" spans="1:2" s="5" customFormat="1" ht="12.75">
      <c r="A105" s="212"/>
      <c r="B105" s="75"/>
    </row>
    <row r="106" spans="1:2" s="5" customFormat="1" ht="12.75">
      <c r="A106" s="212"/>
      <c r="B106" s="75"/>
    </row>
    <row r="107" spans="1:2" s="5" customFormat="1" ht="12.75">
      <c r="A107" s="212"/>
      <c r="B107" s="75"/>
    </row>
    <row r="108" spans="1:2" s="5" customFormat="1" ht="12.75">
      <c r="A108" s="212"/>
      <c r="B108" s="75"/>
    </row>
    <row r="109" spans="1:2" s="5" customFormat="1" ht="12.75">
      <c r="A109" s="212"/>
      <c r="B109" s="75"/>
    </row>
    <row r="110" spans="1:2" s="5" customFormat="1" ht="12.75">
      <c r="A110" s="212"/>
      <c r="B110" s="75"/>
    </row>
    <row r="111" spans="1:2" s="5" customFormat="1" ht="12.75">
      <c r="A111" s="212"/>
      <c r="B111" s="75"/>
    </row>
    <row r="112" spans="1:2" s="5" customFormat="1" ht="12.75">
      <c r="A112" s="212"/>
      <c r="B112" s="75"/>
    </row>
    <row r="113" spans="1:2" s="5" customFormat="1" ht="12.75">
      <c r="A113" s="212"/>
      <c r="B113" s="75"/>
    </row>
    <row r="114" spans="1:2" s="5" customFormat="1" ht="12.75">
      <c r="A114" s="212"/>
      <c r="B114" s="75"/>
    </row>
    <row r="115" spans="1:2" s="5" customFormat="1" ht="12.75">
      <c r="A115" s="212"/>
      <c r="B115" s="75"/>
    </row>
    <row r="116" spans="1:2" s="5" customFormat="1" ht="12.75">
      <c r="A116" s="212"/>
      <c r="B116" s="75"/>
    </row>
    <row r="117" spans="1:2" s="5" customFormat="1" ht="12.75">
      <c r="A117" s="212"/>
      <c r="B117" s="75"/>
    </row>
    <row r="118" spans="1:2" s="5" customFormat="1" ht="12.75">
      <c r="A118" s="212"/>
      <c r="B118" s="75"/>
    </row>
    <row r="119" spans="1:2" s="5" customFormat="1" ht="12.75">
      <c r="A119" s="212"/>
      <c r="B119" s="75"/>
    </row>
    <row r="120" spans="1:2" s="5" customFormat="1" ht="12.75">
      <c r="A120" s="212"/>
      <c r="B120" s="75"/>
    </row>
    <row r="121" spans="1:2" s="5" customFormat="1" ht="12.75">
      <c r="A121" s="212"/>
      <c r="B121" s="75"/>
    </row>
    <row r="122" spans="1:2" s="5" customFormat="1" ht="12.75">
      <c r="A122" s="212"/>
      <c r="B122" s="75"/>
    </row>
    <row r="123" spans="1:2" s="5" customFormat="1" ht="12.75">
      <c r="A123" s="212"/>
      <c r="B123" s="75"/>
    </row>
    <row r="124" spans="1:2" s="5" customFormat="1" ht="12.75">
      <c r="A124" s="212"/>
      <c r="B124" s="75"/>
    </row>
    <row r="125" spans="1:2" s="5" customFormat="1" ht="12.75">
      <c r="A125" s="212"/>
      <c r="B125" s="75"/>
    </row>
    <row r="126" spans="1:2" s="5" customFormat="1" ht="12.75">
      <c r="A126" s="212"/>
      <c r="B126" s="75"/>
    </row>
    <row r="127" spans="1:2" s="5" customFormat="1" ht="12.75">
      <c r="A127" s="212"/>
      <c r="B127" s="75"/>
    </row>
    <row r="128" spans="1:2" s="5" customFormat="1" ht="12.75">
      <c r="A128" s="212"/>
      <c r="B128" s="75"/>
    </row>
    <row r="129" spans="1:2" s="5" customFormat="1" ht="12.75">
      <c r="A129" s="212"/>
      <c r="B129" s="75"/>
    </row>
    <row r="130" spans="1:2" s="5" customFormat="1" ht="12.75">
      <c r="A130" s="212"/>
      <c r="B130" s="75"/>
    </row>
    <row r="131" spans="1:2" s="5" customFormat="1" ht="12.75">
      <c r="A131" s="212"/>
      <c r="B131" s="75"/>
    </row>
    <row r="132" spans="1:2" s="5" customFormat="1" ht="12.75">
      <c r="A132" s="212"/>
      <c r="B132" s="75"/>
    </row>
    <row r="133" spans="1:2" s="5" customFormat="1" ht="12.75">
      <c r="A133" s="212"/>
      <c r="B133" s="75"/>
    </row>
    <row r="134" spans="1:2" s="5" customFormat="1" ht="12.75">
      <c r="A134" s="212"/>
      <c r="B134" s="75"/>
    </row>
    <row r="135" spans="1:2" s="5" customFormat="1" ht="12.75">
      <c r="A135" s="212"/>
      <c r="B135" s="75"/>
    </row>
    <row r="136" spans="1:2" s="5" customFormat="1" ht="12.75">
      <c r="A136" s="212"/>
      <c r="B136" s="75"/>
    </row>
    <row r="137" spans="1:2" s="5" customFormat="1" ht="12.75">
      <c r="A137" s="212"/>
      <c r="B137" s="75"/>
    </row>
    <row r="138" spans="1:2" s="5" customFormat="1" ht="12.75">
      <c r="A138" s="212"/>
      <c r="B138" s="75"/>
    </row>
  </sheetData>
  <sheetProtection/>
  <mergeCells count="3">
    <mergeCell ref="A2:C2"/>
    <mergeCell ref="A3:C3"/>
    <mergeCell ref="A1:H1"/>
  </mergeCells>
  <printOptions horizontalCentered="1"/>
  <pageMargins left="0.31" right="0.31" top="0.6299212598425197" bottom="0.6299212598425197" header="0.31496062992125984" footer="0.31496062992125984"/>
  <pageSetup firstPageNumber="434" useFirstPageNumber="1" horizontalDpi="600" verticalDpi="600" orientation="portrait" paperSize="9" scale="90" r:id="rId1"/>
  <headerFooter alignWithMargins="0">
    <oddFooter>&amp;C&amp;P</oddFooter>
  </headerFooter>
  <ignoredErrors>
    <ignoredError sqref="B17 B21 B53:B54" numberStoredAsText="1"/>
    <ignoredError sqref="E7 E4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212"/>
  <sheetViews>
    <sheetView tabSelected="1" zoomScalePageLayoutView="0" workbookViewId="0" topLeftCell="A1">
      <selection activeCell="I23" sqref="I23"/>
    </sheetView>
  </sheetViews>
  <sheetFormatPr defaultColWidth="11.421875" defaultRowHeight="12.75"/>
  <cols>
    <col min="1" max="1" width="4.140625" style="209" bestFit="1" customWidth="1"/>
    <col min="2" max="2" width="4.8515625" style="34" bestFit="1" customWidth="1"/>
    <col min="3" max="3" width="49.00390625" style="0" customWidth="1"/>
    <col min="4" max="4" width="10.8515625" style="0" bestFit="1" customWidth="1"/>
    <col min="5" max="5" width="10.8515625" style="0" customWidth="1"/>
    <col min="6" max="6" width="10.7109375" style="0" bestFit="1" customWidth="1"/>
    <col min="7" max="8" width="8.140625" style="0" customWidth="1"/>
  </cols>
  <sheetData>
    <row r="1" spans="1:8" s="41" customFormat="1" ht="29.25" customHeight="1">
      <c r="A1" s="235" t="s">
        <v>41</v>
      </c>
      <c r="B1" s="235"/>
      <c r="C1" s="235"/>
      <c r="D1" s="235"/>
      <c r="E1" s="235"/>
      <c r="F1" s="235"/>
      <c r="G1" s="235"/>
      <c r="H1" s="235"/>
    </row>
    <row r="2" spans="1:8" s="5" customFormat="1" ht="27.75" customHeight="1">
      <c r="A2" s="231" t="s">
        <v>144</v>
      </c>
      <c r="B2" s="232"/>
      <c r="C2" s="232"/>
      <c r="D2" s="170" t="s">
        <v>148</v>
      </c>
      <c r="E2" s="168" t="s">
        <v>145</v>
      </c>
      <c r="F2" s="168" t="s">
        <v>146</v>
      </c>
      <c r="G2" s="169" t="s">
        <v>147</v>
      </c>
      <c r="H2" s="169" t="s">
        <v>147</v>
      </c>
    </row>
    <row r="3" spans="1:8" s="5" customFormat="1" ht="12.75" customHeight="1">
      <c r="A3" s="233">
        <v>1</v>
      </c>
      <c r="B3" s="233"/>
      <c r="C3" s="233"/>
      <c r="D3" s="171">
        <v>2</v>
      </c>
      <c r="E3" s="171">
        <v>3</v>
      </c>
      <c r="F3" s="171">
        <v>4</v>
      </c>
      <c r="G3" s="172" t="s">
        <v>149</v>
      </c>
      <c r="H3" s="172" t="s">
        <v>150</v>
      </c>
    </row>
    <row r="4" spans="1:4" s="5" customFormat="1" ht="24.75" customHeight="1">
      <c r="A4" s="213"/>
      <c r="B4" s="104"/>
      <c r="C4" s="85" t="s">
        <v>107</v>
      </c>
      <c r="D4" s="85"/>
    </row>
    <row r="5" spans="1:8" s="5" customFormat="1" ht="15" customHeight="1">
      <c r="A5" s="212">
        <v>8</v>
      </c>
      <c r="B5" s="74"/>
      <c r="C5" s="4" t="s">
        <v>25</v>
      </c>
      <c r="D5" s="3">
        <f>D6</f>
        <v>142137420</v>
      </c>
      <c r="E5" s="3">
        <f aca="true" t="shared" si="0" ref="E5:F7">E6</f>
        <v>0</v>
      </c>
      <c r="F5" s="3">
        <f t="shared" si="0"/>
        <v>0</v>
      </c>
      <c r="G5" s="174">
        <f>F5/D5*100</f>
        <v>0</v>
      </c>
      <c r="H5" s="108"/>
    </row>
    <row r="6" spans="1:8" s="5" customFormat="1" ht="13.5" customHeight="1">
      <c r="A6" s="207">
        <v>83</v>
      </c>
      <c r="B6" s="74"/>
      <c r="C6" s="4" t="s">
        <v>106</v>
      </c>
      <c r="D6" s="3">
        <f>D7</f>
        <v>142137420</v>
      </c>
      <c r="E6" s="3">
        <f t="shared" si="0"/>
        <v>0</v>
      </c>
      <c r="F6" s="3">
        <f t="shared" si="0"/>
        <v>0</v>
      </c>
      <c r="G6" s="174">
        <f>F6/D6*100</f>
        <v>0</v>
      </c>
      <c r="H6" s="108"/>
    </row>
    <row r="7" spans="1:8" s="5" customFormat="1" ht="25.5" customHeight="1">
      <c r="A7" s="212">
        <v>832</v>
      </c>
      <c r="B7" s="74"/>
      <c r="C7" s="23" t="s">
        <v>72</v>
      </c>
      <c r="D7" s="3">
        <f>D8</f>
        <v>142137420</v>
      </c>
      <c r="E7" s="3">
        <f t="shared" si="0"/>
        <v>0</v>
      </c>
      <c r="F7" s="3">
        <f t="shared" si="0"/>
        <v>0</v>
      </c>
      <c r="G7" s="174">
        <f>F7/D7*100</f>
        <v>0</v>
      </c>
      <c r="H7" s="108"/>
    </row>
    <row r="8" spans="1:8" s="5" customFormat="1" ht="13.5" customHeight="1">
      <c r="A8" s="212"/>
      <c r="B8" s="75">
        <v>8321</v>
      </c>
      <c r="C8" s="5" t="s">
        <v>27</v>
      </c>
      <c r="D8" s="7">
        <v>142137420</v>
      </c>
      <c r="E8" s="173">
        <v>0</v>
      </c>
      <c r="F8" s="7"/>
      <c r="G8" s="175">
        <f>F8/D8*100</f>
        <v>0</v>
      </c>
      <c r="H8" s="116"/>
    </row>
    <row r="9" spans="1:8" s="61" customFormat="1" ht="13.5" customHeight="1" hidden="1">
      <c r="A9" s="210"/>
      <c r="B9" s="77"/>
      <c r="C9" s="61" t="s">
        <v>28</v>
      </c>
      <c r="E9" s="67">
        <f aca="true" t="shared" si="1" ref="E9:F11">E10</f>
        <v>0</v>
      </c>
      <c r="F9" s="67">
        <f t="shared" si="1"/>
        <v>0</v>
      </c>
      <c r="G9" s="67"/>
      <c r="H9" s="108" t="e">
        <f aca="true" t="shared" si="2" ref="H9:H17">F9/E9*100</f>
        <v>#DIV/0!</v>
      </c>
    </row>
    <row r="10" spans="1:8" s="61" customFormat="1" ht="12.75" customHeight="1" hidden="1">
      <c r="A10" s="210"/>
      <c r="B10" s="77"/>
      <c r="C10" s="61" t="s">
        <v>114</v>
      </c>
      <c r="E10" s="67">
        <f t="shared" si="1"/>
        <v>0</v>
      </c>
      <c r="F10" s="67">
        <f t="shared" si="1"/>
        <v>0</v>
      </c>
      <c r="G10" s="67"/>
      <c r="H10" s="108" t="e">
        <f t="shared" si="2"/>
        <v>#DIV/0!</v>
      </c>
    </row>
    <row r="11" spans="1:8" s="61" customFormat="1" ht="13.5" customHeight="1" hidden="1">
      <c r="A11" s="210">
        <v>531</v>
      </c>
      <c r="B11" s="77"/>
      <c r="C11" s="61" t="s">
        <v>113</v>
      </c>
      <c r="E11" s="67">
        <f t="shared" si="1"/>
        <v>0</v>
      </c>
      <c r="F11" s="67">
        <f t="shared" si="1"/>
        <v>0</v>
      </c>
      <c r="G11" s="67"/>
      <c r="H11" s="108" t="e">
        <f t="shared" si="2"/>
        <v>#DIV/0!</v>
      </c>
    </row>
    <row r="12" spans="1:8" s="5" customFormat="1" ht="15" customHeight="1" hidden="1">
      <c r="A12" s="212"/>
      <c r="B12" s="75">
        <v>5311</v>
      </c>
      <c r="C12" s="5" t="s">
        <v>112</v>
      </c>
      <c r="E12" s="7">
        <v>0</v>
      </c>
      <c r="F12" s="7">
        <v>0</v>
      </c>
      <c r="G12" s="7"/>
      <c r="H12" s="116" t="e">
        <f t="shared" si="2"/>
        <v>#DIV/0!</v>
      </c>
    </row>
    <row r="13" spans="1:8" s="5" customFormat="1" ht="24.75" customHeight="1">
      <c r="A13" s="212"/>
      <c r="B13" s="74"/>
      <c r="C13" s="40" t="s">
        <v>100</v>
      </c>
      <c r="D13" s="40"/>
      <c r="E13" s="3"/>
      <c r="F13" s="3"/>
      <c r="G13" s="3"/>
      <c r="H13" s="108"/>
    </row>
    <row r="14" spans="1:8" s="5" customFormat="1" ht="16.5" customHeight="1">
      <c r="A14" s="212">
        <v>8</v>
      </c>
      <c r="B14" s="74"/>
      <c r="C14" s="4" t="s">
        <v>25</v>
      </c>
      <c r="D14" s="4"/>
      <c r="E14" s="3">
        <f aca="true" t="shared" si="3" ref="E14:F16">E15</f>
        <v>5794000</v>
      </c>
      <c r="F14" s="3">
        <f t="shared" si="3"/>
        <v>5800329</v>
      </c>
      <c r="G14" s="176"/>
      <c r="H14" s="108">
        <f t="shared" si="2"/>
        <v>100.10923369002415</v>
      </c>
    </row>
    <row r="15" spans="1:8" s="5" customFormat="1" ht="13.5" customHeight="1">
      <c r="A15" s="207">
        <v>83</v>
      </c>
      <c r="B15" s="74"/>
      <c r="C15" s="4" t="s">
        <v>26</v>
      </c>
      <c r="D15" s="4"/>
      <c r="E15" s="3">
        <f t="shared" si="3"/>
        <v>5794000</v>
      </c>
      <c r="F15" s="3">
        <f t="shared" si="3"/>
        <v>5800329</v>
      </c>
      <c r="G15" s="176"/>
      <c r="H15" s="108">
        <f t="shared" si="2"/>
        <v>100.10923369002415</v>
      </c>
    </row>
    <row r="16" spans="1:8" s="5" customFormat="1" ht="25.5" customHeight="1">
      <c r="A16" s="212">
        <v>832</v>
      </c>
      <c r="B16" s="74"/>
      <c r="C16" s="105" t="s">
        <v>72</v>
      </c>
      <c r="D16" s="105"/>
      <c r="E16" s="3">
        <f t="shared" si="3"/>
        <v>5794000</v>
      </c>
      <c r="F16" s="3">
        <f t="shared" si="3"/>
        <v>5800329</v>
      </c>
      <c r="G16" s="176"/>
      <c r="H16" s="108">
        <f t="shared" si="2"/>
        <v>100.10923369002415</v>
      </c>
    </row>
    <row r="17" spans="1:8" s="5" customFormat="1" ht="13.5" customHeight="1">
      <c r="A17" s="212"/>
      <c r="B17" s="75">
        <v>8321</v>
      </c>
      <c r="C17" s="5" t="s">
        <v>27</v>
      </c>
      <c r="E17" s="162">
        <v>5794000</v>
      </c>
      <c r="F17" s="7">
        <v>5800329</v>
      </c>
      <c r="G17" s="177"/>
      <c r="H17" s="166">
        <f t="shared" si="2"/>
        <v>100.10923369002415</v>
      </c>
    </row>
    <row r="18" spans="1:2" s="5" customFormat="1" ht="12.75">
      <c r="A18" s="211"/>
      <c r="B18" s="75"/>
    </row>
    <row r="19" spans="1:2" s="5" customFormat="1" ht="12.75">
      <c r="A19" s="209"/>
      <c r="B19" s="33"/>
    </row>
    <row r="20" spans="1:2" s="5" customFormat="1" ht="12.75">
      <c r="A20" s="209"/>
      <c r="B20" s="33"/>
    </row>
    <row r="21" spans="1:2" s="5" customFormat="1" ht="12.75">
      <c r="A21" s="209"/>
      <c r="B21" s="33"/>
    </row>
    <row r="22" spans="1:2" s="5" customFormat="1" ht="12.75">
      <c r="A22" s="209"/>
      <c r="B22" s="33"/>
    </row>
    <row r="23" spans="1:2" s="5" customFormat="1" ht="12.75">
      <c r="A23" s="209"/>
      <c r="B23" s="33"/>
    </row>
    <row r="24" spans="1:2" s="5" customFormat="1" ht="12.75">
      <c r="A24" s="209"/>
      <c r="B24" s="33"/>
    </row>
    <row r="25" spans="1:2" s="5" customFormat="1" ht="12.75">
      <c r="A25" s="209"/>
      <c r="B25" s="33"/>
    </row>
    <row r="26" spans="1:2" s="5" customFormat="1" ht="12.75">
      <c r="A26" s="209"/>
      <c r="B26" s="33"/>
    </row>
    <row r="27" spans="1:2" s="5" customFormat="1" ht="12.75">
      <c r="A27" s="209"/>
      <c r="B27" s="33"/>
    </row>
    <row r="28" spans="1:2" s="5" customFormat="1" ht="12.75">
      <c r="A28" s="209"/>
      <c r="B28" s="33"/>
    </row>
    <row r="29" spans="1:2" s="5" customFormat="1" ht="12.75">
      <c r="A29" s="209"/>
      <c r="B29" s="33"/>
    </row>
    <row r="30" spans="1:2" s="5" customFormat="1" ht="12.75">
      <c r="A30" s="209"/>
      <c r="B30" s="33"/>
    </row>
    <row r="31" spans="1:2" s="5" customFormat="1" ht="12.75">
      <c r="A31" s="209"/>
      <c r="B31" s="33"/>
    </row>
    <row r="32" spans="1:2" s="5" customFormat="1" ht="12.75">
      <c r="A32" s="209"/>
      <c r="B32" s="33"/>
    </row>
    <row r="33" spans="1:2" s="5" customFormat="1" ht="12.75">
      <c r="A33" s="209"/>
      <c r="B33" s="33"/>
    </row>
    <row r="34" spans="1:2" s="5" customFormat="1" ht="12.75">
      <c r="A34" s="209"/>
      <c r="B34" s="33"/>
    </row>
    <row r="35" spans="1:2" s="5" customFormat="1" ht="12.75">
      <c r="A35" s="209"/>
      <c r="B35" s="33"/>
    </row>
    <row r="36" spans="1:2" s="5" customFormat="1" ht="12.75">
      <c r="A36" s="209"/>
      <c r="B36" s="33"/>
    </row>
    <row r="37" spans="1:2" s="5" customFormat="1" ht="12.75">
      <c r="A37" s="209"/>
      <c r="B37" s="33"/>
    </row>
    <row r="38" spans="1:2" s="5" customFormat="1" ht="12.75">
      <c r="A38" s="209"/>
      <c r="B38" s="33"/>
    </row>
    <row r="39" spans="1:2" s="5" customFormat="1" ht="12.75">
      <c r="A39" s="209"/>
      <c r="B39" s="33"/>
    </row>
    <row r="40" spans="1:2" s="5" customFormat="1" ht="12.75">
      <c r="A40" s="209"/>
      <c r="B40" s="33"/>
    </row>
    <row r="41" spans="1:2" s="5" customFormat="1" ht="12.75">
      <c r="A41" s="209"/>
      <c r="B41" s="33"/>
    </row>
    <row r="42" spans="1:2" s="5" customFormat="1" ht="12.75">
      <c r="A42" s="209"/>
      <c r="B42" s="33"/>
    </row>
    <row r="43" spans="1:2" s="5" customFormat="1" ht="12.75">
      <c r="A43" s="209"/>
      <c r="B43" s="33"/>
    </row>
    <row r="44" spans="1:2" s="5" customFormat="1" ht="12.75">
      <c r="A44" s="209"/>
      <c r="B44" s="33"/>
    </row>
    <row r="45" spans="1:2" s="5" customFormat="1" ht="12.75">
      <c r="A45" s="209"/>
      <c r="B45" s="33"/>
    </row>
    <row r="46" spans="1:2" s="5" customFormat="1" ht="12.75">
      <c r="A46" s="209"/>
      <c r="B46" s="33"/>
    </row>
    <row r="47" spans="1:2" s="5" customFormat="1" ht="12.75">
      <c r="A47" s="209"/>
      <c r="B47" s="33"/>
    </row>
    <row r="48" spans="1:2" s="5" customFormat="1" ht="12.75">
      <c r="A48" s="209"/>
      <c r="B48" s="33"/>
    </row>
    <row r="49" spans="1:2" s="5" customFormat="1" ht="12.75">
      <c r="A49" s="209"/>
      <c r="B49" s="33"/>
    </row>
    <row r="50" spans="1:2" s="5" customFormat="1" ht="12.75">
      <c r="A50" s="209"/>
      <c r="B50" s="33"/>
    </row>
    <row r="51" spans="1:2" s="5" customFormat="1" ht="12.75">
      <c r="A51" s="209"/>
      <c r="B51" s="33"/>
    </row>
    <row r="52" spans="1:2" s="5" customFormat="1" ht="12.75">
      <c r="A52" s="209"/>
      <c r="B52" s="33"/>
    </row>
    <row r="53" spans="1:2" s="5" customFormat="1" ht="12.75">
      <c r="A53" s="209"/>
      <c r="B53" s="33"/>
    </row>
    <row r="54" spans="1:2" s="5" customFormat="1" ht="12.75">
      <c r="A54" s="209"/>
      <c r="B54" s="33"/>
    </row>
    <row r="55" spans="1:2" s="5" customFormat="1" ht="12.75">
      <c r="A55" s="209"/>
      <c r="B55" s="33"/>
    </row>
    <row r="56" spans="1:2" s="5" customFormat="1" ht="12.75">
      <c r="A56" s="209"/>
      <c r="B56" s="33"/>
    </row>
    <row r="57" spans="1:2" s="5" customFormat="1" ht="12.75">
      <c r="A57" s="209"/>
      <c r="B57" s="33"/>
    </row>
    <row r="58" spans="1:2" s="5" customFormat="1" ht="12.75">
      <c r="A58" s="209"/>
      <c r="B58" s="33"/>
    </row>
    <row r="59" spans="1:2" s="5" customFormat="1" ht="12.75">
      <c r="A59" s="209"/>
      <c r="B59" s="33"/>
    </row>
    <row r="60" spans="1:2" s="5" customFormat="1" ht="12.75">
      <c r="A60" s="209"/>
      <c r="B60" s="33"/>
    </row>
    <row r="61" spans="1:2" s="5" customFormat="1" ht="12.75">
      <c r="A61" s="209"/>
      <c r="B61" s="33"/>
    </row>
    <row r="62" spans="1:2" s="5" customFormat="1" ht="12.75">
      <c r="A62" s="209"/>
      <c r="B62" s="33"/>
    </row>
    <row r="63" spans="1:2" s="5" customFormat="1" ht="12.75">
      <c r="A63" s="209"/>
      <c r="B63" s="33"/>
    </row>
    <row r="64" spans="1:2" s="5" customFormat="1" ht="12.75">
      <c r="A64" s="209"/>
      <c r="B64" s="33"/>
    </row>
    <row r="65" spans="1:2" s="5" customFormat="1" ht="12.75">
      <c r="A65" s="209"/>
      <c r="B65" s="33"/>
    </row>
    <row r="66" spans="1:2" s="5" customFormat="1" ht="12.75">
      <c r="A66" s="209"/>
      <c r="B66" s="33"/>
    </row>
    <row r="67" spans="1:2" s="5" customFormat="1" ht="12.75">
      <c r="A67" s="209"/>
      <c r="B67" s="33"/>
    </row>
    <row r="68" spans="1:2" s="5" customFormat="1" ht="12.75">
      <c r="A68" s="209"/>
      <c r="B68" s="33"/>
    </row>
    <row r="69" spans="1:2" s="5" customFormat="1" ht="12.75">
      <c r="A69" s="209"/>
      <c r="B69" s="33"/>
    </row>
    <row r="70" spans="1:2" s="5" customFormat="1" ht="12.75">
      <c r="A70" s="209"/>
      <c r="B70" s="33"/>
    </row>
    <row r="71" spans="1:2" s="5" customFormat="1" ht="12.75">
      <c r="A71" s="209"/>
      <c r="B71" s="33"/>
    </row>
    <row r="72" spans="1:2" s="5" customFormat="1" ht="12.75">
      <c r="A72" s="209"/>
      <c r="B72" s="33"/>
    </row>
    <row r="73" spans="1:2" s="5" customFormat="1" ht="12.75">
      <c r="A73" s="209"/>
      <c r="B73" s="33"/>
    </row>
    <row r="74" spans="1:2" s="5" customFormat="1" ht="12.75">
      <c r="A74" s="209"/>
      <c r="B74" s="33"/>
    </row>
    <row r="75" spans="1:2" s="5" customFormat="1" ht="12.75">
      <c r="A75" s="209"/>
      <c r="B75" s="33"/>
    </row>
    <row r="76" spans="1:2" s="5" customFormat="1" ht="12.75">
      <c r="A76" s="209"/>
      <c r="B76" s="33"/>
    </row>
    <row r="77" spans="1:2" s="5" customFormat="1" ht="12.75">
      <c r="A77" s="209"/>
      <c r="B77" s="33"/>
    </row>
    <row r="78" spans="1:2" s="5" customFormat="1" ht="12.75">
      <c r="A78" s="209"/>
      <c r="B78" s="33"/>
    </row>
    <row r="79" spans="1:2" s="5" customFormat="1" ht="12.75">
      <c r="A79" s="209"/>
      <c r="B79" s="33"/>
    </row>
    <row r="80" spans="1:2" s="5" customFormat="1" ht="12.75">
      <c r="A80" s="209"/>
      <c r="B80" s="33"/>
    </row>
    <row r="81" spans="1:2" s="5" customFormat="1" ht="12.75">
      <c r="A81" s="209"/>
      <c r="B81" s="33"/>
    </row>
    <row r="82" spans="1:2" s="5" customFormat="1" ht="12.75">
      <c r="A82" s="209"/>
      <c r="B82" s="33"/>
    </row>
    <row r="83" spans="1:2" s="5" customFormat="1" ht="12.75">
      <c r="A83" s="209"/>
      <c r="B83" s="33"/>
    </row>
    <row r="84" spans="1:2" s="5" customFormat="1" ht="12.75">
      <c r="A84" s="209"/>
      <c r="B84" s="33"/>
    </row>
    <row r="85" spans="1:2" s="5" customFormat="1" ht="12.75">
      <c r="A85" s="209"/>
      <c r="B85" s="33"/>
    </row>
    <row r="86" spans="1:2" s="5" customFormat="1" ht="12.75">
      <c r="A86" s="209"/>
      <c r="B86" s="33"/>
    </row>
    <row r="87" spans="1:2" s="5" customFormat="1" ht="12.75">
      <c r="A87" s="209"/>
      <c r="B87" s="33"/>
    </row>
    <row r="88" spans="1:2" s="5" customFormat="1" ht="12.75">
      <c r="A88" s="209"/>
      <c r="B88" s="33"/>
    </row>
    <row r="89" spans="1:2" s="5" customFormat="1" ht="12.75">
      <c r="A89" s="209"/>
      <c r="B89" s="33"/>
    </row>
    <row r="90" spans="1:2" s="5" customFormat="1" ht="12.75">
      <c r="A90" s="209"/>
      <c r="B90" s="33"/>
    </row>
    <row r="91" spans="1:2" s="5" customFormat="1" ht="12.75">
      <c r="A91" s="209"/>
      <c r="B91" s="33"/>
    </row>
    <row r="92" spans="1:2" s="5" customFormat="1" ht="12.75">
      <c r="A92" s="209"/>
      <c r="B92" s="33"/>
    </row>
    <row r="93" spans="1:2" s="5" customFormat="1" ht="12.75">
      <c r="A93" s="209"/>
      <c r="B93" s="33"/>
    </row>
    <row r="94" spans="1:2" s="5" customFormat="1" ht="12.75">
      <c r="A94" s="209"/>
      <c r="B94" s="33"/>
    </row>
    <row r="95" spans="1:2" s="5" customFormat="1" ht="12.75">
      <c r="A95" s="209"/>
      <c r="B95" s="33"/>
    </row>
    <row r="96" spans="1:2" s="5" customFormat="1" ht="12.75">
      <c r="A96" s="209"/>
      <c r="B96" s="33"/>
    </row>
    <row r="97" spans="1:2" s="5" customFormat="1" ht="12.75">
      <c r="A97" s="209"/>
      <c r="B97" s="33"/>
    </row>
    <row r="98" spans="1:2" s="5" customFormat="1" ht="12.75">
      <c r="A98" s="209"/>
      <c r="B98" s="33"/>
    </row>
    <row r="99" spans="1:2" s="5" customFormat="1" ht="12.75">
      <c r="A99" s="209"/>
      <c r="B99" s="33"/>
    </row>
    <row r="100" spans="1:2" s="5" customFormat="1" ht="12.75">
      <c r="A100" s="209"/>
      <c r="B100" s="33"/>
    </row>
    <row r="101" spans="1:2" s="5" customFormat="1" ht="12.75">
      <c r="A101" s="209"/>
      <c r="B101" s="33"/>
    </row>
    <row r="102" spans="1:2" s="5" customFormat="1" ht="12.75">
      <c r="A102" s="209"/>
      <c r="B102" s="33"/>
    </row>
    <row r="103" spans="1:2" s="5" customFormat="1" ht="12.75">
      <c r="A103" s="209"/>
      <c r="B103" s="33"/>
    </row>
    <row r="104" spans="1:2" s="5" customFormat="1" ht="12.75">
      <c r="A104" s="209"/>
      <c r="B104" s="33"/>
    </row>
    <row r="105" spans="1:2" s="5" customFormat="1" ht="12.75">
      <c r="A105" s="209"/>
      <c r="B105" s="33"/>
    </row>
    <row r="106" spans="1:2" s="5" customFormat="1" ht="12.75">
      <c r="A106" s="209"/>
      <c r="B106" s="33"/>
    </row>
    <row r="107" spans="1:2" s="5" customFormat="1" ht="12.75">
      <c r="A107" s="209"/>
      <c r="B107" s="33"/>
    </row>
    <row r="108" spans="1:2" s="5" customFormat="1" ht="12.75">
      <c r="A108" s="209"/>
      <c r="B108" s="33"/>
    </row>
    <row r="109" spans="1:2" s="5" customFormat="1" ht="12.75">
      <c r="A109" s="209"/>
      <c r="B109" s="33"/>
    </row>
    <row r="110" spans="1:2" s="5" customFormat="1" ht="12.75">
      <c r="A110" s="209"/>
      <c r="B110" s="33"/>
    </row>
    <row r="111" spans="1:2" s="5" customFormat="1" ht="12.75">
      <c r="A111" s="209"/>
      <c r="B111" s="33"/>
    </row>
    <row r="112" spans="1:2" s="5" customFormat="1" ht="12.75">
      <c r="A112" s="209"/>
      <c r="B112" s="33"/>
    </row>
    <row r="113" spans="1:2" s="5" customFormat="1" ht="12.75">
      <c r="A113" s="209"/>
      <c r="B113" s="33"/>
    </row>
    <row r="114" spans="1:2" s="5" customFormat="1" ht="12.75">
      <c r="A114" s="209"/>
      <c r="B114" s="33"/>
    </row>
    <row r="115" spans="1:2" s="5" customFormat="1" ht="12.75">
      <c r="A115" s="209"/>
      <c r="B115" s="33"/>
    </row>
    <row r="116" spans="1:2" s="5" customFormat="1" ht="12.75">
      <c r="A116" s="209"/>
      <c r="B116" s="33"/>
    </row>
    <row r="117" spans="1:2" s="5" customFormat="1" ht="12.75">
      <c r="A117" s="209"/>
      <c r="B117" s="33"/>
    </row>
    <row r="118" spans="1:2" s="5" customFormat="1" ht="12.75">
      <c r="A118" s="209"/>
      <c r="B118" s="33"/>
    </row>
    <row r="119" spans="1:2" s="5" customFormat="1" ht="12.75">
      <c r="A119" s="209"/>
      <c r="B119" s="33"/>
    </row>
    <row r="120" spans="1:2" s="5" customFormat="1" ht="12.75">
      <c r="A120" s="209"/>
      <c r="B120" s="33"/>
    </row>
    <row r="121" spans="1:2" s="5" customFormat="1" ht="12.75">
      <c r="A121" s="209"/>
      <c r="B121" s="33"/>
    </row>
    <row r="122" spans="1:2" s="5" customFormat="1" ht="12.75">
      <c r="A122" s="209"/>
      <c r="B122" s="33"/>
    </row>
    <row r="123" spans="1:2" s="5" customFormat="1" ht="12.75">
      <c r="A123" s="209"/>
      <c r="B123" s="33"/>
    </row>
    <row r="124" spans="1:2" s="5" customFormat="1" ht="12.75">
      <c r="A124" s="209"/>
      <c r="B124" s="33"/>
    </row>
    <row r="125" spans="1:2" s="5" customFormat="1" ht="12.75">
      <c r="A125" s="209"/>
      <c r="B125" s="33"/>
    </row>
    <row r="126" spans="1:2" s="5" customFormat="1" ht="12.75">
      <c r="A126" s="209"/>
      <c r="B126" s="33"/>
    </row>
    <row r="127" spans="1:2" s="5" customFormat="1" ht="12.75">
      <c r="A127" s="209"/>
      <c r="B127" s="33"/>
    </row>
    <row r="128" spans="1:2" s="5" customFormat="1" ht="12.75">
      <c r="A128" s="209"/>
      <c r="B128" s="33"/>
    </row>
    <row r="129" spans="1:2" s="5" customFormat="1" ht="12.75">
      <c r="A129" s="209"/>
      <c r="B129" s="33"/>
    </row>
    <row r="130" spans="1:2" s="5" customFormat="1" ht="12.75">
      <c r="A130" s="209"/>
      <c r="B130" s="33"/>
    </row>
    <row r="131" spans="1:2" s="5" customFormat="1" ht="12.75">
      <c r="A131" s="209"/>
      <c r="B131" s="33"/>
    </row>
    <row r="132" spans="1:2" s="5" customFormat="1" ht="12.75">
      <c r="A132" s="209"/>
      <c r="B132" s="33"/>
    </row>
    <row r="133" spans="1:2" s="5" customFormat="1" ht="12.75">
      <c r="A133" s="209"/>
      <c r="B133" s="33"/>
    </row>
    <row r="134" spans="1:2" s="5" customFormat="1" ht="12.75">
      <c r="A134" s="209"/>
      <c r="B134" s="33"/>
    </row>
    <row r="135" spans="1:2" s="5" customFormat="1" ht="12.75">
      <c r="A135" s="209"/>
      <c r="B135" s="33"/>
    </row>
    <row r="136" spans="1:2" s="5" customFormat="1" ht="12.75">
      <c r="A136" s="209"/>
      <c r="B136" s="33"/>
    </row>
    <row r="137" spans="1:2" s="5" customFormat="1" ht="12.75">
      <c r="A137" s="209"/>
      <c r="B137" s="33"/>
    </row>
    <row r="138" spans="1:2" s="5" customFormat="1" ht="12.75">
      <c r="A138" s="209"/>
      <c r="B138" s="33"/>
    </row>
    <row r="139" spans="1:2" s="5" customFormat="1" ht="12.75">
      <c r="A139" s="209"/>
      <c r="B139" s="33"/>
    </row>
    <row r="140" spans="1:2" s="5" customFormat="1" ht="12.75">
      <c r="A140" s="209"/>
      <c r="B140" s="33"/>
    </row>
    <row r="141" spans="1:2" s="5" customFormat="1" ht="12.75">
      <c r="A141" s="209"/>
      <c r="B141" s="33"/>
    </row>
    <row r="142" spans="1:2" s="5" customFormat="1" ht="12.75">
      <c r="A142" s="209"/>
      <c r="B142" s="33"/>
    </row>
    <row r="143" spans="1:2" s="5" customFormat="1" ht="12.75">
      <c r="A143" s="209"/>
      <c r="B143" s="33"/>
    </row>
    <row r="144" spans="1:2" s="5" customFormat="1" ht="12.75">
      <c r="A144" s="209"/>
      <c r="B144" s="33"/>
    </row>
    <row r="145" spans="1:2" s="5" customFormat="1" ht="12.75">
      <c r="A145" s="209"/>
      <c r="B145" s="33"/>
    </row>
    <row r="146" spans="1:2" s="5" customFormat="1" ht="12.75">
      <c r="A146" s="209"/>
      <c r="B146" s="33"/>
    </row>
    <row r="147" spans="1:2" s="5" customFormat="1" ht="12.75">
      <c r="A147" s="209"/>
      <c r="B147" s="33"/>
    </row>
    <row r="148" spans="1:2" s="5" customFormat="1" ht="12.75">
      <c r="A148" s="209"/>
      <c r="B148" s="33"/>
    </row>
    <row r="149" spans="1:2" s="5" customFormat="1" ht="12.75">
      <c r="A149" s="209"/>
      <c r="B149" s="33"/>
    </row>
    <row r="150" spans="1:2" s="5" customFormat="1" ht="12.75">
      <c r="A150" s="209"/>
      <c r="B150" s="33"/>
    </row>
    <row r="151" spans="1:2" s="5" customFormat="1" ht="12.75">
      <c r="A151" s="209"/>
      <c r="B151" s="33"/>
    </row>
    <row r="152" spans="1:2" s="5" customFormat="1" ht="12.75">
      <c r="A152" s="209"/>
      <c r="B152" s="33"/>
    </row>
    <row r="153" spans="1:2" s="5" customFormat="1" ht="12.75">
      <c r="A153" s="209"/>
      <c r="B153" s="33"/>
    </row>
    <row r="154" spans="1:2" s="5" customFormat="1" ht="12.75">
      <c r="A154" s="209"/>
      <c r="B154" s="33"/>
    </row>
    <row r="155" spans="1:2" s="5" customFormat="1" ht="12.75">
      <c r="A155" s="209"/>
      <c r="B155" s="33"/>
    </row>
    <row r="156" spans="1:2" s="5" customFormat="1" ht="12.75">
      <c r="A156" s="209"/>
      <c r="B156" s="33"/>
    </row>
    <row r="157" spans="1:2" s="5" customFormat="1" ht="12.75">
      <c r="A157" s="209"/>
      <c r="B157" s="33"/>
    </row>
    <row r="158" spans="1:2" s="5" customFormat="1" ht="12.75">
      <c r="A158" s="209"/>
      <c r="B158" s="33"/>
    </row>
    <row r="159" spans="1:2" s="5" customFormat="1" ht="12.75">
      <c r="A159" s="209"/>
      <c r="B159" s="33"/>
    </row>
    <row r="160" spans="1:2" s="5" customFormat="1" ht="12.75">
      <c r="A160" s="209"/>
      <c r="B160" s="33"/>
    </row>
    <row r="161" spans="1:2" s="5" customFormat="1" ht="12.75">
      <c r="A161" s="209"/>
      <c r="B161" s="33"/>
    </row>
    <row r="162" spans="1:2" s="5" customFormat="1" ht="12.75">
      <c r="A162" s="209"/>
      <c r="B162" s="33"/>
    </row>
    <row r="163" spans="1:2" s="5" customFormat="1" ht="12.75">
      <c r="A163" s="209"/>
      <c r="B163" s="33"/>
    </row>
    <row r="164" spans="1:2" s="5" customFormat="1" ht="12.75">
      <c r="A164" s="209"/>
      <c r="B164" s="33"/>
    </row>
    <row r="165" spans="1:2" s="5" customFormat="1" ht="12.75">
      <c r="A165" s="209"/>
      <c r="B165" s="33"/>
    </row>
    <row r="166" spans="1:2" s="5" customFormat="1" ht="12.75">
      <c r="A166" s="209"/>
      <c r="B166" s="33"/>
    </row>
    <row r="167" spans="1:2" s="5" customFormat="1" ht="12.75">
      <c r="A167" s="209"/>
      <c r="B167" s="33"/>
    </row>
    <row r="168" spans="1:2" s="5" customFormat="1" ht="12.75">
      <c r="A168" s="209"/>
      <c r="B168" s="33"/>
    </row>
    <row r="169" spans="1:2" s="5" customFormat="1" ht="12.75">
      <c r="A169" s="209"/>
      <c r="B169" s="33"/>
    </row>
    <row r="170" spans="1:2" s="5" customFormat="1" ht="12.75">
      <c r="A170" s="209"/>
      <c r="B170" s="33"/>
    </row>
    <row r="171" spans="1:2" s="5" customFormat="1" ht="12.75">
      <c r="A171" s="209"/>
      <c r="B171" s="33"/>
    </row>
    <row r="172" spans="1:2" s="5" customFormat="1" ht="12.75">
      <c r="A172" s="209"/>
      <c r="B172" s="33"/>
    </row>
    <row r="173" spans="1:2" s="5" customFormat="1" ht="12.75">
      <c r="A173" s="209"/>
      <c r="B173" s="33"/>
    </row>
    <row r="174" spans="1:2" s="5" customFormat="1" ht="12.75">
      <c r="A174" s="209"/>
      <c r="B174" s="33"/>
    </row>
    <row r="175" spans="1:2" s="5" customFormat="1" ht="12.75">
      <c r="A175" s="209"/>
      <c r="B175" s="33"/>
    </row>
    <row r="176" spans="1:2" s="5" customFormat="1" ht="12.75">
      <c r="A176" s="209"/>
      <c r="B176" s="33"/>
    </row>
    <row r="177" spans="1:2" s="5" customFormat="1" ht="12.75">
      <c r="A177" s="209"/>
      <c r="B177" s="33"/>
    </row>
    <row r="178" spans="1:2" s="5" customFormat="1" ht="12.75">
      <c r="A178" s="209"/>
      <c r="B178" s="33"/>
    </row>
    <row r="179" spans="1:2" s="5" customFormat="1" ht="12.75">
      <c r="A179" s="209"/>
      <c r="B179" s="33"/>
    </row>
    <row r="180" spans="1:2" s="5" customFormat="1" ht="12.75">
      <c r="A180" s="209"/>
      <c r="B180" s="33"/>
    </row>
    <row r="181" spans="1:2" s="5" customFormat="1" ht="12.75">
      <c r="A181" s="209"/>
      <c r="B181" s="33"/>
    </row>
    <row r="182" spans="1:2" s="5" customFormat="1" ht="12.75">
      <c r="A182" s="209"/>
      <c r="B182" s="33"/>
    </row>
    <row r="183" spans="1:2" s="5" customFormat="1" ht="12.75">
      <c r="A183" s="209"/>
      <c r="B183" s="33"/>
    </row>
    <row r="184" spans="1:2" s="5" customFormat="1" ht="12.75">
      <c r="A184" s="209"/>
      <c r="B184" s="33"/>
    </row>
    <row r="185" spans="1:2" s="5" customFormat="1" ht="12.75">
      <c r="A185" s="209"/>
      <c r="B185" s="33"/>
    </row>
    <row r="186" spans="1:2" s="5" customFormat="1" ht="12.75">
      <c r="A186" s="209"/>
      <c r="B186" s="33"/>
    </row>
    <row r="187" spans="1:2" s="5" customFormat="1" ht="12.75">
      <c r="A187" s="209"/>
      <c r="B187" s="33"/>
    </row>
    <row r="188" spans="1:2" s="5" customFormat="1" ht="12.75">
      <c r="A188" s="209"/>
      <c r="B188" s="33"/>
    </row>
    <row r="189" spans="1:2" s="5" customFormat="1" ht="12.75">
      <c r="A189" s="209"/>
      <c r="B189" s="33"/>
    </row>
    <row r="190" spans="1:2" s="5" customFormat="1" ht="12.75">
      <c r="A190" s="209"/>
      <c r="B190" s="33"/>
    </row>
    <row r="191" spans="1:2" s="5" customFormat="1" ht="12.75">
      <c r="A191" s="209"/>
      <c r="B191" s="33"/>
    </row>
    <row r="192" spans="1:2" s="5" customFormat="1" ht="12.75">
      <c r="A192" s="209"/>
      <c r="B192" s="33"/>
    </row>
    <row r="193" spans="1:2" s="5" customFormat="1" ht="12.75">
      <c r="A193" s="209"/>
      <c r="B193" s="33"/>
    </row>
    <row r="194" spans="1:2" s="5" customFormat="1" ht="12.75">
      <c r="A194" s="209"/>
      <c r="B194" s="33"/>
    </row>
    <row r="195" spans="1:2" s="5" customFormat="1" ht="12.75">
      <c r="A195" s="209"/>
      <c r="B195" s="33"/>
    </row>
    <row r="196" spans="1:2" s="5" customFormat="1" ht="12.75">
      <c r="A196" s="209"/>
      <c r="B196" s="33"/>
    </row>
    <row r="197" spans="1:2" s="5" customFormat="1" ht="12.75">
      <c r="A197" s="209"/>
      <c r="B197" s="33"/>
    </row>
    <row r="198" spans="1:2" s="5" customFormat="1" ht="12.75">
      <c r="A198" s="209"/>
      <c r="B198" s="33"/>
    </row>
    <row r="199" spans="1:2" s="5" customFormat="1" ht="12.75">
      <c r="A199" s="209"/>
      <c r="B199" s="33"/>
    </row>
    <row r="200" spans="1:2" s="5" customFormat="1" ht="12.75">
      <c r="A200" s="209"/>
      <c r="B200" s="33"/>
    </row>
    <row r="201" spans="1:2" s="5" customFormat="1" ht="12.75">
      <c r="A201" s="209"/>
      <c r="B201" s="33"/>
    </row>
    <row r="202" spans="1:2" s="5" customFormat="1" ht="12.75">
      <c r="A202" s="209"/>
      <c r="B202" s="33"/>
    </row>
    <row r="203" spans="1:2" s="5" customFormat="1" ht="12.75">
      <c r="A203" s="209"/>
      <c r="B203" s="33"/>
    </row>
    <row r="204" spans="1:2" s="5" customFormat="1" ht="12.75">
      <c r="A204" s="209"/>
      <c r="B204" s="33"/>
    </row>
    <row r="205" spans="1:2" s="5" customFormat="1" ht="12.75">
      <c r="A205" s="209"/>
      <c r="B205" s="33"/>
    </row>
    <row r="206" spans="1:2" s="5" customFormat="1" ht="12.75">
      <c r="A206" s="209"/>
      <c r="B206" s="33"/>
    </row>
    <row r="207" spans="1:2" s="5" customFormat="1" ht="12.75">
      <c r="A207" s="209"/>
      <c r="B207" s="33"/>
    </row>
    <row r="208" spans="1:2" s="5" customFormat="1" ht="12.75">
      <c r="A208" s="209"/>
      <c r="B208" s="33"/>
    </row>
    <row r="209" spans="1:2" s="5" customFormat="1" ht="12.75">
      <c r="A209" s="209"/>
      <c r="B209" s="33"/>
    </row>
    <row r="210" spans="1:2" s="5" customFormat="1" ht="12.75">
      <c r="A210" s="209"/>
      <c r="B210" s="33"/>
    </row>
    <row r="211" spans="1:2" s="5" customFormat="1" ht="12.75">
      <c r="A211" s="209"/>
      <c r="B211" s="33"/>
    </row>
    <row r="212" spans="1:2" s="5" customFormat="1" ht="12.75">
      <c r="A212" s="209"/>
      <c r="B212" s="33"/>
    </row>
  </sheetData>
  <sheetProtection/>
  <mergeCells count="3">
    <mergeCell ref="A2:C2"/>
    <mergeCell ref="A3:C3"/>
    <mergeCell ref="A1:H1"/>
  </mergeCells>
  <printOptions horizontalCentered="1"/>
  <pageMargins left="0.35" right="0.33" top="0.6299212598425197" bottom="0.6299212598425197" header="0.31496062992125984" footer="0.31496062992125984"/>
  <pageSetup firstPageNumber="435" useFirstPageNumber="1"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56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1" width="8.28125" style="5" customWidth="1"/>
    <col min="2" max="2" width="52.421875" style="5" customWidth="1"/>
    <col min="3" max="3" width="12.8515625" style="5" customWidth="1"/>
    <col min="4" max="4" width="12.00390625" style="5" customWidth="1"/>
    <col min="5" max="5" width="8.00390625" style="5" customWidth="1"/>
    <col min="10" max="10" width="7.57421875" style="0" customWidth="1"/>
    <col min="12" max="12" width="5.57421875" style="0" customWidth="1"/>
  </cols>
  <sheetData>
    <row r="1" spans="1:5" ht="34.5" customHeight="1">
      <c r="A1" s="214" t="s">
        <v>86</v>
      </c>
      <c r="B1" s="214"/>
      <c r="C1" s="214"/>
      <c r="D1" s="214"/>
      <c r="E1" s="214"/>
    </row>
    <row r="2" spans="1:5" s="129" customFormat="1" ht="26.25" customHeight="1">
      <c r="A2" s="236" t="s">
        <v>144</v>
      </c>
      <c r="B2" s="236"/>
      <c r="C2" s="168" t="s">
        <v>145</v>
      </c>
      <c r="D2" s="168" t="s">
        <v>146</v>
      </c>
      <c r="E2" s="169" t="s">
        <v>147</v>
      </c>
    </row>
    <row r="3" spans="1:5" ht="14.25" customHeight="1" hidden="1">
      <c r="A3" s="98"/>
      <c r="B3" s="134" t="s">
        <v>133</v>
      </c>
      <c r="C3" s="135">
        <f>'rashodi-opći dio'!E4+'rashodi-opći dio'!E50</f>
        <v>90206100</v>
      </c>
      <c r="D3" s="135">
        <f>'rashodi-opći dio'!F4+'rashodi-opći dio'!F50</f>
        <v>89605029</v>
      </c>
      <c r="E3" s="135"/>
    </row>
    <row r="4" spans="1:13" ht="27" customHeight="1">
      <c r="A4" s="94" t="s">
        <v>132</v>
      </c>
      <c r="B4" s="153" t="s">
        <v>88</v>
      </c>
      <c r="C4" s="67">
        <f>C5+C66</f>
        <v>90206100</v>
      </c>
      <c r="D4" s="67">
        <f>D5+D66</f>
        <v>89605029</v>
      </c>
      <c r="E4" s="100">
        <f>D4/C4*100</f>
        <v>99.33366923079481</v>
      </c>
      <c r="F4" s="67"/>
      <c r="G4" s="67"/>
      <c r="H4" s="67"/>
      <c r="I4" s="67"/>
      <c r="K4" s="67"/>
      <c r="M4" s="67"/>
    </row>
    <row r="5" spans="1:5" ht="21" customHeight="1">
      <c r="A5" s="96"/>
      <c r="B5" s="154" t="s">
        <v>107</v>
      </c>
      <c r="C5" s="67">
        <f>C6+C59</f>
        <v>78103900</v>
      </c>
      <c r="D5" s="67">
        <f>D6+D59</f>
        <v>79486208</v>
      </c>
      <c r="E5" s="100">
        <f aca="true" t="shared" si="0" ref="E5:E69">D5/C5*100</f>
        <v>101.76983223629037</v>
      </c>
    </row>
    <row r="6" spans="1:5" ht="18.75" customHeight="1">
      <c r="A6" s="93">
        <v>100</v>
      </c>
      <c r="B6" s="91" t="s">
        <v>95</v>
      </c>
      <c r="C6" s="67">
        <f>C8+C45+C53</f>
        <v>4103900</v>
      </c>
      <c r="D6" s="67">
        <f>D8+D45+D53</f>
        <v>3334387</v>
      </c>
      <c r="E6" s="100">
        <f t="shared" si="0"/>
        <v>81.24922634567119</v>
      </c>
    </row>
    <row r="7" spans="3:5" ht="12.75">
      <c r="C7" s="67"/>
      <c r="D7" s="67"/>
      <c r="E7" s="100"/>
    </row>
    <row r="8" spans="1:5" ht="12.75" customHeight="1">
      <c r="A8" s="95" t="s">
        <v>78</v>
      </c>
      <c r="B8" s="52" t="s">
        <v>96</v>
      </c>
      <c r="C8" s="67">
        <f>C9</f>
        <v>4040900</v>
      </c>
      <c r="D8" s="67">
        <f>D9</f>
        <v>3311318</v>
      </c>
      <c r="E8" s="100">
        <f t="shared" si="0"/>
        <v>81.94506174367096</v>
      </c>
    </row>
    <row r="9" spans="1:5" s="107" customFormat="1" ht="12.75" customHeight="1" hidden="1">
      <c r="A9" s="115">
        <v>3</v>
      </c>
      <c r="B9" s="60" t="s">
        <v>90</v>
      </c>
      <c r="C9" s="67">
        <f>C10+C18+C40</f>
        <v>4040900</v>
      </c>
      <c r="D9" s="67">
        <f>D10+D18+D40</f>
        <v>3311318</v>
      </c>
      <c r="E9" s="100">
        <f t="shared" si="0"/>
        <v>81.94506174367096</v>
      </c>
    </row>
    <row r="10" spans="1:5" s="107" customFormat="1" ht="12.75" customHeight="1">
      <c r="A10" s="115">
        <v>31</v>
      </c>
      <c r="B10" s="55" t="s">
        <v>54</v>
      </c>
      <c r="C10" s="67">
        <f>C11+C13+C15</f>
        <v>1806000</v>
      </c>
      <c r="D10" s="67">
        <f>D11+D13+D15</f>
        <v>1782903</v>
      </c>
      <c r="E10" s="100">
        <f t="shared" si="0"/>
        <v>98.72109634551495</v>
      </c>
    </row>
    <row r="11" spans="1:5" s="107" customFormat="1" ht="12.75" customHeight="1">
      <c r="A11" s="115">
        <v>311</v>
      </c>
      <c r="B11" s="150" t="s">
        <v>131</v>
      </c>
      <c r="C11" s="67">
        <f>C12</f>
        <v>1500000</v>
      </c>
      <c r="D11" s="67">
        <f>D12</f>
        <v>1466515</v>
      </c>
      <c r="E11" s="100">
        <f t="shared" si="0"/>
        <v>97.76766666666667</v>
      </c>
    </row>
    <row r="12" spans="1:5" s="106" customFormat="1" ht="12.75" customHeight="1">
      <c r="A12" s="56">
        <v>3111</v>
      </c>
      <c r="B12" s="57" t="s">
        <v>55</v>
      </c>
      <c r="C12" s="162">
        <v>1500000</v>
      </c>
      <c r="D12" s="7">
        <v>1466515</v>
      </c>
      <c r="E12" s="159">
        <f t="shared" si="0"/>
        <v>97.76766666666667</v>
      </c>
    </row>
    <row r="13" spans="1:5" s="107" customFormat="1" ht="12.75" customHeight="1">
      <c r="A13" s="114">
        <v>312</v>
      </c>
      <c r="B13" s="155" t="s">
        <v>56</v>
      </c>
      <c r="C13" s="3">
        <f>C14</f>
        <v>60000</v>
      </c>
      <c r="D13" s="3">
        <f>D14</f>
        <v>73915</v>
      </c>
      <c r="E13" s="100">
        <f t="shared" si="0"/>
        <v>123.19166666666668</v>
      </c>
    </row>
    <row r="14" spans="1:5" s="106" customFormat="1" ht="12.75" customHeight="1">
      <c r="A14" s="56">
        <v>3121</v>
      </c>
      <c r="B14" s="57" t="s">
        <v>56</v>
      </c>
      <c r="C14" s="162">
        <v>60000</v>
      </c>
      <c r="D14" s="7">
        <v>73915</v>
      </c>
      <c r="E14" s="159">
        <f t="shared" si="0"/>
        <v>123.19166666666668</v>
      </c>
    </row>
    <row r="15" spans="1:5" s="107" customFormat="1" ht="12.75" customHeight="1">
      <c r="A15" s="114">
        <v>313</v>
      </c>
      <c r="B15" s="155" t="s">
        <v>57</v>
      </c>
      <c r="C15" s="3">
        <f>C16+C17</f>
        <v>246000</v>
      </c>
      <c r="D15" s="3">
        <f>D16+D17</f>
        <v>242473</v>
      </c>
      <c r="E15" s="100">
        <f t="shared" si="0"/>
        <v>98.56626016260162</v>
      </c>
    </row>
    <row r="16" spans="1:5" ht="12.75" customHeight="1">
      <c r="A16" s="56">
        <v>3132</v>
      </c>
      <c r="B16" s="57" t="s">
        <v>123</v>
      </c>
      <c r="C16" s="165">
        <v>220000</v>
      </c>
      <c r="D16" s="7">
        <v>216549</v>
      </c>
      <c r="E16" s="159">
        <f t="shared" si="0"/>
        <v>98.43136363636363</v>
      </c>
    </row>
    <row r="17" spans="1:5" ht="12.75" customHeight="1">
      <c r="A17" s="56">
        <v>3133</v>
      </c>
      <c r="B17" s="57" t="s">
        <v>124</v>
      </c>
      <c r="C17" s="165">
        <v>26000</v>
      </c>
      <c r="D17" s="7">
        <v>25924</v>
      </c>
      <c r="E17" s="159">
        <f t="shared" si="0"/>
        <v>99.70769230769231</v>
      </c>
    </row>
    <row r="18" spans="1:5" s="107" customFormat="1" ht="12.75" customHeight="1">
      <c r="A18" s="114">
        <v>32</v>
      </c>
      <c r="B18" s="21" t="s">
        <v>5</v>
      </c>
      <c r="C18" s="3">
        <f>C19+C23+C26+C36</f>
        <v>1584900</v>
      </c>
      <c r="D18" s="3">
        <f>D19+D23+D26+D36</f>
        <v>890008</v>
      </c>
      <c r="E18" s="100">
        <f t="shared" si="0"/>
        <v>56.15546722190674</v>
      </c>
    </row>
    <row r="19" spans="1:5" s="107" customFormat="1" ht="12.75" customHeight="1">
      <c r="A19" s="114">
        <v>321</v>
      </c>
      <c r="B19" s="21" t="s">
        <v>9</v>
      </c>
      <c r="C19" s="3">
        <f>C20+C21+C22</f>
        <v>70000</v>
      </c>
      <c r="D19" s="3">
        <f>D20+D21+D22</f>
        <v>57725</v>
      </c>
      <c r="E19" s="100">
        <f t="shared" si="0"/>
        <v>82.46428571428571</v>
      </c>
    </row>
    <row r="20" spans="1:5" s="106" customFormat="1" ht="12.75" customHeight="1">
      <c r="A20" s="56">
        <v>3211</v>
      </c>
      <c r="B20" s="58" t="s">
        <v>58</v>
      </c>
      <c r="C20" s="165">
        <v>20000</v>
      </c>
      <c r="D20" s="7">
        <v>18647</v>
      </c>
      <c r="E20" s="159">
        <f t="shared" si="0"/>
        <v>93.235</v>
      </c>
    </row>
    <row r="21" spans="1:5" s="106" customFormat="1" ht="12.75" customHeight="1">
      <c r="A21" s="56">
        <v>3212</v>
      </c>
      <c r="B21" s="58" t="s">
        <v>59</v>
      </c>
      <c r="C21" s="165">
        <v>30000</v>
      </c>
      <c r="D21" s="7">
        <v>28610</v>
      </c>
      <c r="E21" s="159">
        <f t="shared" si="0"/>
        <v>95.36666666666666</v>
      </c>
    </row>
    <row r="22" spans="1:5" s="106" customFormat="1" ht="12" customHeight="1">
      <c r="A22" s="29" t="s">
        <v>7</v>
      </c>
      <c r="B22" s="25" t="s">
        <v>8</v>
      </c>
      <c r="C22" s="165">
        <v>20000</v>
      </c>
      <c r="D22" s="7">
        <v>10468</v>
      </c>
      <c r="E22" s="159">
        <f t="shared" si="0"/>
        <v>52.339999999999996</v>
      </c>
    </row>
    <row r="23" spans="1:5" s="107" customFormat="1" ht="12.75" customHeight="1">
      <c r="A23" s="109">
        <v>322</v>
      </c>
      <c r="B23" s="19" t="s">
        <v>60</v>
      </c>
      <c r="C23" s="3">
        <f>C24+C25</f>
        <v>23000</v>
      </c>
      <c r="D23" s="3">
        <f>D24+D25</f>
        <v>25005</v>
      </c>
      <c r="E23" s="100">
        <f t="shared" si="0"/>
        <v>108.71739130434783</v>
      </c>
    </row>
    <row r="24" spans="1:5" s="106" customFormat="1" ht="12.75" customHeight="1">
      <c r="A24" s="29">
        <v>3223</v>
      </c>
      <c r="B24" s="25" t="s">
        <v>62</v>
      </c>
      <c r="C24" s="165">
        <v>20000</v>
      </c>
      <c r="D24" s="7">
        <v>25005</v>
      </c>
      <c r="E24" s="159">
        <f t="shared" si="0"/>
        <v>125.025</v>
      </c>
    </row>
    <row r="25" spans="1:5" s="106" customFormat="1" ht="12.75" customHeight="1" hidden="1">
      <c r="A25" s="29">
        <v>3225</v>
      </c>
      <c r="B25" s="25" t="s">
        <v>11</v>
      </c>
      <c r="C25" s="165">
        <v>3000</v>
      </c>
      <c r="D25" s="7">
        <v>0</v>
      </c>
      <c r="E25" s="159">
        <f t="shared" si="0"/>
        <v>0</v>
      </c>
    </row>
    <row r="26" spans="1:5" s="107" customFormat="1" ht="12.75" customHeight="1">
      <c r="A26" s="109">
        <v>323</v>
      </c>
      <c r="B26" s="19" t="s">
        <v>12</v>
      </c>
      <c r="C26" s="3">
        <f>C27+C28+C29+C30+C31+C32+C33+C34+C35</f>
        <v>1271900</v>
      </c>
      <c r="D26" s="3">
        <f>D27+D28+D29+D30+D31+D32+D33+D34+D35</f>
        <v>586625</v>
      </c>
      <c r="E26" s="100">
        <f t="shared" si="0"/>
        <v>46.12194354902115</v>
      </c>
    </row>
    <row r="27" spans="1:5" s="106" customFormat="1" ht="12.75" customHeight="1">
      <c r="A27" s="65">
        <v>3231</v>
      </c>
      <c r="B27" s="57" t="s">
        <v>63</v>
      </c>
      <c r="C27" s="165">
        <v>20000</v>
      </c>
      <c r="D27" s="7">
        <v>21489</v>
      </c>
      <c r="E27" s="159">
        <f t="shared" si="0"/>
        <v>107.445</v>
      </c>
    </row>
    <row r="28" spans="1:5" s="121" customFormat="1" ht="12.75" customHeight="1">
      <c r="A28" s="29">
        <v>3232</v>
      </c>
      <c r="B28" s="25" t="s">
        <v>115</v>
      </c>
      <c r="C28" s="165">
        <v>10000</v>
      </c>
      <c r="D28" s="111">
        <v>7125</v>
      </c>
      <c r="E28" s="159">
        <f t="shared" si="0"/>
        <v>71.25</v>
      </c>
    </row>
    <row r="29" spans="1:5" s="121" customFormat="1" ht="12.75" customHeight="1">
      <c r="A29" s="29">
        <v>3233</v>
      </c>
      <c r="B29" s="25" t="s">
        <v>121</v>
      </c>
      <c r="C29" s="165">
        <v>5000</v>
      </c>
      <c r="D29" s="111">
        <v>4563</v>
      </c>
      <c r="E29" s="159">
        <f t="shared" si="0"/>
        <v>91.25999999999999</v>
      </c>
    </row>
    <row r="30" spans="1:5" s="121" customFormat="1" ht="12.75" customHeight="1">
      <c r="A30" s="29">
        <v>3234</v>
      </c>
      <c r="B30" s="25" t="s">
        <v>64</v>
      </c>
      <c r="C30" s="165">
        <v>125000</v>
      </c>
      <c r="D30" s="112">
        <v>137799</v>
      </c>
      <c r="E30" s="159">
        <f t="shared" si="0"/>
        <v>110.23920000000001</v>
      </c>
    </row>
    <row r="31" spans="1:5" s="121" customFormat="1" ht="12.75" customHeight="1" hidden="1">
      <c r="A31" s="29">
        <v>3235</v>
      </c>
      <c r="B31" s="58" t="s">
        <v>65</v>
      </c>
      <c r="C31" s="165">
        <v>0</v>
      </c>
      <c r="D31" s="112">
        <v>0</v>
      </c>
      <c r="E31" s="159"/>
    </row>
    <row r="32" spans="1:5" s="121" customFormat="1" ht="12.75" customHeight="1">
      <c r="A32" s="29">
        <v>3236</v>
      </c>
      <c r="B32" s="25" t="s">
        <v>118</v>
      </c>
      <c r="C32" s="165">
        <v>6900</v>
      </c>
      <c r="D32" s="112">
        <v>6875</v>
      </c>
      <c r="E32" s="159">
        <f t="shared" si="0"/>
        <v>99.63768115942028</v>
      </c>
    </row>
    <row r="33" spans="1:5" s="121" customFormat="1" ht="12.75" customHeight="1">
      <c r="A33" s="35">
        <v>3237</v>
      </c>
      <c r="B33" s="26" t="s">
        <v>14</v>
      </c>
      <c r="C33" s="165">
        <v>1000000</v>
      </c>
      <c r="D33" s="112">
        <v>303531</v>
      </c>
      <c r="E33" s="159">
        <f t="shared" si="0"/>
        <v>30.353099999999998</v>
      </c>
    </row>
    <row r="34" spans="1:5" s="121" customFormat="1" ht="12.75" customHeight="1">
      <c r="A34" s="35">
        <v>3238</v>
      </c>
      <c r="B34" s="26" t="s">
        <v>15</v>
      </c>
      <c r="C34" s="165">
        <v>105000</v>
      </c>
      <c r="D34" s="112">
        <v>105183</v>
      </c>
      <c r="E34" s="159">
        <f t="shared" si="0"/>
        <v>100.1742857142857</v>
      </c>
    </row>
    <row r="35" spans="1:5" s="121" customFormat="1" ht="12" customHeight="1">
      <c r="A35" s="35">
        <v>3239</v>
      </c>
      <c r="B35" s="26" t="s">
        <v>66</v>
      </c>
      <c r="C35" s="165">
        <v>0</v>
      </c>
      <c r="D35" s="112">
        <v>60</v>
      </c>
      <c r="E35" s="159"/>
    </row>
    <row r="36" spans="1:5" s="121" customFormat="1" ht="0.75" customHeight="1">
      <c r="A36" s="56">
        <v>329</v>
      </c>
      <c r="B36" s="57" t="s">
        <v>67</v>
      </c>
      <c r="C36" s="165">
        <f>C37+C38+C39</f>
        <v>220000</v>
      </c>
      <c r="D36" s="7">
        <f>D37+D38+D39</f>
        <v>220653</v>
      </c>
      <c r="E36" s="159">
        <f t="shared" si="0"/>
        <v>100.2968181818182</v>
      </c>
    </row>
    <row r="37" spans="1:5" ht="12.75" customHeight="1" hidden="1">
      <c r="A37" s="35">
        <v>3292</v>
      </c>
      <c r="B37" s="62" t="s">
        <v>116</v>
      </c>
      <c r="C37" s="165">
        <v>5000</v>
      </c>
      <c r="D37" s="112">
        <v>0</v>
      </c>
      <c r="E37" s="159">
        <f t="shared" si="0"/>
        <v>0</v>
      </c>
    </row>
    <row r="38" spans="1:5" ht="12.75" customHeight="1">
      <c r="A38" s="35">
        <v>3295</v>
      </c>
      <c r="B38" s="62" t="s">
        <v>126</v>
      </c>
      <c r="C38" s="165">
        <v>15000</v>
      </c>
      <c r="D38" s="112">
        <v>1625</v>
      </c>
      <c r="E38" s="159">
        <f t="shared" si="0"/>
        <v>10.833333333333334</v>
      </c>
    </row>
    <row r="39" spans="1:5" ht="12.75" customHeight="1">
      <c r="A39" s="35">
        <v>3299</v>
      </c>
      <c r="B39" s="57" t="s">
        <v>67</v>
      </c>
      <c r="C39" s="165">
        <v>200000</v>
      </c>
      <c r="D39" s="112">
        <v>219028</v>
      </c>
      <c r="E39" s="159">
        <f t="shared" si="0"/>
        <v>109.514</v>
      </c>
    </row>
    <row r="40" spans="1:5" s="107" customFormat="1" ht="12.75" customHeight="1">
      <c r="A40" s="117">
        <v>34</v>
      </c>
      <c r="B40" s="21" t="s">
        <v>16</v>
      </c>
      <c r="C40" s="3">
        <f>C41</f>
        <v>650000</v>
      </c>
      <c r="D40" s="3">
        <f>D41</f>
        <v>638407</v>
      </c>
      <c r="E40" s="100">
        <f t="shared" si="0"/>
        <v>98.21646153846154</v>
      </c>
    </row>
    <row r="41" spans="1:5" s="107" customFormat="1" ht="12.75" customHeight="1">
      <c r="A41" s="117">
        <v>343</v>
      </c>
      <c r="B41" s="55" t="s">
        <v>74</v>
      </c>
      <c r="C41" s="3">
        <f>C42+C43</f>
        <v>650000</v>
      </c>
      <c r="D41" s="3">
        <f>D42+D43</f>
        <v>638407</v>
      </c>
      <c r="E41" s="100">
        <f t="shared" si="0"/>
        <v>98.21646153846154</v>
      </c>
    </row>
    <row r="42" spans="1:5" ht="12.75" customHeight="1">
      <c r="A42" s="72">
        <v>3431</v>
      </c>
      <c r="B42" s="63" t="s">
        <v>75</v>
      </c>
      <c r="C42" s="165">
        <v>530000</v>
      </c>
      <c r="D42" s="112">
        <v>525191</v>
      </c>
      <c r="E42" s="159">
        <f t="shared" si="0"/>
        <v>99.09264150943396</v>
      </c>
    </row>
    <row r="43" spans="1:5" ht="12.75" customHeight="1">
      <c r="A43" s="72">
        <v>3433</v>
      </c>
      <c r="B43" s="63" t="s">
        <v>76</v>
      </c>
      <c r="C43" s="165">
        <v>120000</v>
      </c>
      <c r="D43" s="112">
        <v>113216</v>
      </c>
      <c r="E43" s="159">
        <f t="shared" si="0"/>
        <v>94.34666666666666</v>
      </c>
    </row>
    <row r="44" spans="1:5" ht="12.75" customHeight="1">
      <c r="A44" s="29"/>
      <c r="B44" s="26"/>
      <c r="C44" s="112"/>
      <c r="D44" s="112"/>
      <c r="E44" s="100"/>
    </row>
    <row r="45" spans="1:5" ht="12.75" customHeight="1">
      <c r="A45" s="55" t="s">
        <v>79</v>
      </c>
      <c r="B45" s="55" t="s">
        <v>97</v>
      </c>
      <c r="C45" s="67">
        <f aca="true" t="shared" si="1" ref="C45:D47">C46</f>
        <v>23000</v>
      </c>
      <c r="D45" s="67">
        <f t="shared" si="1"/>
        <v>23069</v>
      </c>
      <c r="E45" s="100">
        <f t="shared" si="0"/>
        <v>100.29999999999998</v>
      </c>
    </row>
    <row r="46" spans="1:5" ht="0.75" customHeight="1">
      <c r="A46" s="114">
        <v>4</v>
      </c>
      <c r="B46" s="97" t="s">
        <v>103</v>
      </c>
      <c r="C46" s="67">
        <f t="shared" si="1"/>
        <v>23000</v>
      </c>
      <c r="D46" s="67">
        <f t="shared" si="1"/>
        <v>23069</v>
      </c>
      <c r="E46" s="100">
        <f t="shared" si="0"/>
        <v>100.29999999999998</v>
      </c>
    </row>
    <row r="47" spans="1:5" ht="12.75" customHeight="1">
      <c r="A47" s="114">
        <v>42</v>
      </c>
      <c r="B47" s="19" t="s">
        <v>17</v>
      </c>
      <c r="C47" s="67">
        <f t="shared" si="1"/>
        <v>23000</v>
      </c>
      <c r="D47" s="67">
        <f t="shared" si="1"/>
        <v>23069</v>
      </c>
      <c r="E47" s="100">
        <f t="shared" si="0"/>
        <v>100.29999999999998</v>
      </c>
    </row>
    <row r="48" spans="1:5" s="107" customFormat="1" ht="12.75" customHeight="1">
      <c r="A48" s="114">
        <v>422</v>
      </c>
      <c r="B48" s="21" t="s">
        <v>22</v>
      </c>
      <c r="C48" s="67">
        <f>C49+C50+C51</f>
        <v>23000</v>
      </c>
      <c r="D48" s="67">
        <f>D49+D50+D51</f>
        <v>23069</v>
      </c>
      <c r="E48" s="100">
        <f t="shared" si="0"/>
        <v>100.29999999999998</v>
      </c>
    </row>
    <row r="49" spans="1:5" ht="12.75" customHeight="1">
      <c r="A49" s="36" t="s">
        <v>18</v>
      </c>
      <c r="B49" s="18" t="s">
        <v>19</v>
      </c>
      <c r="C49" s="165">
        <v>23000</v>
      </c>
      <c r="D49" s="112">
        <v>23069</v>
      </c>
      <c r="E49" s="159">
        <f t="shared" si="0"/>
        <v>100.29999999999998</v>
      </c>
    </row>
    <row r="50" spans="1:5" ht="12.75" customHeight="1" hidden="1">
      <c r="A50" s="36">
        <v>4222</v>
      </c>
      <c r="B50" s="110" t="s">
        <v>21</v>
      </c>
      <c r="C50" s="7">
        <v>0</v>
      </c>
      <c r="D50" s="112">
        <v>0</v>
      </c>
      <c r="E50" s="101" t="e">
        <f t="shared" si="0"/>
        <v>#DIV/0!</v>
      </c>
    </row>
    <row r="51" spans="1:5" ht="12.75" customHeight="1" hidden="1">
      <c r="A51" s="36">
        <v>4223</v>
      </c>
      <c r="B51" s="110" t="s">
        <v>53</v>
      </c>
      <c r="C51" s="7">
        <v>0</v>
      </c>
      <c r="D51" s="112">
        <v>0</v>
      </c>
      <c r="E51" s="101" t="e">
        <f t="shared" si="0"/>
        <v>#DIV/0!</v>
      </c>
    </row>
    <row r="52" spans="1:5" ht="12.75" customHeight="1">
      <c r="A52" s="36"/>
      <c r="B52" s="110"/>
      <c r="C52" s="112"/>
      <c r="D52" s="112"/>
      <c r="E52" s="100"/>
    </row>
    <row r="53" spans="1:5" ht="12" customHeight="1">
      <c r="A53" s="55" t="s">
        <v>80</v>
      </c>
      <c r="B53" s="55" t="s">
        <v>98</v>
      </c>
      <c r="C53" s="67">
        <f aca="true" t="shared" si="2" ref="C53:D56">C54</f>
        <v>40000</v>
      </c>
      <c r="D53" s="67">
        <f t="shared" si="2"/>
        <v>0</v>
      </c>
      <c r="E53" s="100">
        <f t="shared" si="0"/>
        <v>0</v>
      </c>
    </row>
    <row r="54" spans="1:5" ht="12.75" customHeight="1" hidden="1">
      <c r="A54" s="114">
        <v>4</v>
      </c>
      <c r="B54" s="97" t="s">
        <v>103</v>
      </c>
      <c r="C54" s="67">
        <f t="shared" si="2"/>
        <v>40000</v>
      </c>
      <c r="D54" s="67">
        <f t="shared" si="2"/>
        <v>0</v>
      </c>
      <c r="E54" s="100">
        <f t="shared" si="0"/>
        <v>0</v>
      </c>
    </row>
    <row r="55" spans="1:5" ht="12.75" customHeight="1">
      <c r="A55" s="114">
        <v>42</v>
      </c>
      <c r="B55" s="19" t="s">
        <v>17</v>
      </c>
      <c r="C55" s="67">
        <f t="shared" si="2"/>
        <v>40000</v>
      </c>
      <c r="D55" s="67">
        <f t="shared" si="2"/>
        <v>0</v>
      </c>
      <c r="E55" s="100">
        <f t="shared" si="0"/>
        <v>0</v>
      </c>
    </row>
    <row r="56" spans="1:5" s="107" customFormat="1" ht="12.75" customHeight="1">
      <c r="A56" s="114">
        <v>426</v>
      </c>
      <c r="B56" s="64" t="s">
        <v>24</v>
      </c>
      <c r="C56" s="67">
        <f t="shared" si="2"/>
        <v>40000</v>
      </c>
      <c r="D56" s="67">
        <f t="shared" si="2"/>
        <v>0</v>
      </c>
      <c r="E56" s="100">
        <f t="shared" si="0"/>
        <v>0</v>
      </c>
    </row>
    <row r="57" spans="1:5" ht="12.75" customHeight="1" hidden="1">
      <c r="A57" s="29" t="s">
        <v>71</v>
      </c>
      <c r="B57" s="25" t="s">
        <v>1</v>
      </c>
      <c r="C57" s="165">
        <v>40000</v>
      </c>
      <c r="D57" s="7">
        <v>0</v>
      </c>
      <c r="E57" s="101">
        <f t="shared" si="0"/>
        <v>0</v>
      </c>
    </row>
    <row r="58" spans="1:5" ht="12.75" customHeight="1">
      <c r="A58" s="29"/>
      <c r="B58" s="26"/>
      <c r="C58" s="7"/>
      <c r="D58" s="7"/>
      <c r="E58" s="100"/>
    </row>
    <row r="59" spans="1:5" ht="12.75" customHeight="1">
      <c r="A59" s="73">
        <v>101</v>
      </c>
      <c r="B59" s="55" t="s">
        <v>89</v>
      </c>
      <c r="C59" s="67">
        <f>C61</f>
        <v>74000000</v>
      </c>
      <c r="D59" s="67">
        <f>D61</f>
        <v>76151821</v>
      </c>
      <c r="E59" s="100">
        <f t="shared" si="0"/>
        <v>102.90786621621622</v>
      </c>
    </row>
    <row r="60" spans="1:5" ht="12.75" customHeight="1">
      <c r="A60" s="29"/>
      <c r="B60" s="26"/>
      <c r="C60" s="7"/>
      <c r="D60" s="7"/>
      <c r="E60" s="100"/>
    </row>
    <row r="61" spans="1:5" ht="25.5">
      <c r="A61" s="71" t="s">
        <v>81</v>
      </c>
      <c r="B61" s="70" t="s">
        <v>99</v>
      </c>
      <c r="C61" s="67">
        <f aca="true" t="shared" si="3" ref="C61:D64">C62</f>
        <v>74000000</v>
      </c>
      <c r="D61" s="67">
        <f t="shared" si="3"/>
        <v>76151821</v>
      </c>
      <c r="E61" s="100">
        <f t="shared" si="0"/>
        <v>102.90786621621622</v>
      </c>
    </row>
    <row r="62" spans="1:5" ht="12.75" hidden="1">
      <c r="A62" s="119">
        <v>3</v>
      </c>
      <c r="B62" s="60" t="s">
        <v>90</v>
      </c>
      <c r="C62" s="67">
        <f t="shared" si="3"/>
        <v>74000000</v>
      </c>
      <c r="D62" s="67">
        <f t="shared" si="3"/>
        <v>76151821</v>
      </c>
      <c r="E62" s="100">
        <f t="shared" si="0"/>
        <v>102.90786621621622</v>
      </c>
    </row>
    <row r="63" spans="1:5" ht="25.5">
      <c r="A63" s="119">
        <v>37</v>
      </c>
      <c r="B63" s="88" t="s">
        <v>91</v>
      </c>
      <c r="C63" s="67">
        <f t="shared" si="3"/>
        <v>74000000</v>
      </c>
      <c r="D63" s="67">
        <f t="shared" si="3"/>
        <v>76151821</v>
      </c>
      <c r="E63" s="100">
        <f t="shared" si="0"/>
        <v>102.90786621621622</v>
      </c>
    </row>
    <row r="64" spans="1:5" s="107" customFormat="1" ht="12.75" customHeight="1">
      <c r="A64" s="119">
        <v>371</v>
      </c>
      <c r="B64" s="88" t="s">
        <v>92</v>
      </c>
      <c r="C64" s="67">
        <f t="shared" si="3"/>
        <v>74000000</v>
      </c>
      <c r="D64" s="67">
        <f t="shared" si="3"/>
        <v>76151821</v>
      </c>
      <c r="E64" s="100">
        <f t="shared" si="0"/>
        <v>102.90786621621622</v>
      </c>
    </row>
    <row r="65" spans="1:5" ht="12.75" customHeight="1">
      <c r="A65" s="84">
        <v>3711</v>
      </c>
      <c r="B65" s="63" t="s">
        <v>70</v>
      </c>
      <c r="C65" s="165">
        <v>74000000</v>
      </c>
      <c r="D65" s="112">
        <v>76151821</v>
      </c>
      <c r="E65" s="159">
        <f t="shared" si="0"/>
        <v>102.90786621621622</v>
      </c>
    </row>
    <row r="66" spans="1:5" ht="25.5" customHeight="1">
      <c r="A66" s="29"/>
      <c r="B66" s="136" t="s">
        <v>100</v>
      </c>
      <c r="C66" s="67">
        <f>C67</f>
        <v>12102200</v>
      </c>
      <c r="D66" s="67">
        <f>D67</f>
        <v>10118821</v>
      </c>
      <c r="E66" s="100">
        <f t="shared" si="0"/>
        <v>83.6114177587546</v>
      </c>
    </row>
    <row r="67" spans="1:5" ht="22.5" customHeight="1">
      <c r="A67" s="93">
        <v>103</v>
      </c>
      <c r="B67" s="91" t="s">
        <v>95</v>
      </c>
      <c r="C67" s="67">
        <f>C69+C113+C121</f>
        <v>12102200</v>
      </c>
      <c r="D67" s="67">
        <f>D69+D113+D121</f>
        <v>10118821</v>
      </c>
      <c r="E67" s="100">
        <f t="shared" si="0"/>
        <v>83.6114177587546</v>
      </c>
    </row>
    <row r="68" spans="3:5" ht="12.75" customHeight="1">
      <c r="C68" s="67"/>
      <c r="D68" s="67"/>
      <c r="E68" s="100"/>
    </row>
    <row r="69" spans="1:5" ht="13.5" customHeight="1">
      <c r="A69" s="95" t="s">
        <v>83</v>
      </c>
      <c r="B69" s="52" t="s">
        <v>96</v>
      </c>
      <c r="C69" s="67">
        <f>C70</f>
        <v>11684200</v>
      </c>
      <c r="D69" s="67">
        <f>D70</f>
        <v>9997207</v>
      </c>
      <c r="E69" s="100">
        <f t="shared" si="0"/>
        <v>85.56175861419695</v>
      </c>
    </row>
    <row r="70" spans="1:5" ht="12.75" customHeight="1" hidden="1">
      <c r="A70" s="115">
        <v>3</v>
      </c>
      <c r="B70" s="60" t="s">
        <v>90</v>
      </c>
      <c r="C70" s="67">
        <f>C71+C79+C104+C109</f>
        <v>11684200</v>
      </c>
      <c r="D70" s="67">
        <f>D71+D79+D104+D109</f>
        <v>9997207</v>
      </c>
      <c r="E70" s="100">
        <f aca="true" t="shared" si="4" ref="E70:E125">D70/C70*100</f>
        <v>85.56175861419695</v>
      </c>
    </row>
    <row r="71" spans="1:5" ht="12.75" customHeight="1">
      <c r="A71" s="115">
        <v>31</v>
      </c>
      <c r="B71" s="55" t="s">
        <v>54</v>
      </c>
      <c r="C71" s="67">
        <f>C72+C74+C76</f>
        <v>5511000</v>
      </c>
      <c r="D71" s="67">
        <f>D72+D74+D76</f>
        <v>5562356</v>
      </c>
      <c r="E71" s="100">
        <f t="shared" si="4"/>
        <v>100.93188169116314</v>
      </c>
    </row>
    <row r="72" spans="1:5" s="107" customFormat="1" ht="12.75" customHeight="1">
      <c r="A72" s="115">
        <v>311</v>
      </c>
      <c r="B72" s="150" t="s">
        <v>131</v>
      </c>
      <c r="C72" s="67">
        <f>C73</f>
        <v>4500000</v>
      </c>
      <c r="D72" s="67">
        <f>D73</f>
        <v>4621389</v>
      </c>
      <c r="E72" s="100">
        <f t="shared" si="4"/>
        <v>102.69753333333334</v>
      </c>
    </row>
    <row r="73" spans="1:5" ht="12" customHeight="1">
      <c r="A73" s="56">
        <v>3111</v>
      </c>
      <c r="B73" s="57" t="s">
        <v>55</v>
      </c>
      <c r="C73" s="162">
        <v>4500000</v>
      </c>
      <c r="D73" s="7">
        <v>4621389</v>
      </c>
      <c r="E73" s="159">
        <f t="shared" si="4"/>
        <v>102.69753333333334</v>
      </c>
    </row>
    <row r="74" spans="1:5" s="107" customFormat="1" ht="12.75" customHeight="1">
      <c r="A74" s="114">
        <v>312</v>
      </c>
      <c r="B74" s="155" t="s">
        <v>56</v>
      </c>
      <c r="C74" s="3">
        <f>C75</f>
        <v>250000</v>
      </c>
      <c r="D74" s="3">
        <f>D75</f>
        <v>186823</v>
      </c>
      <c r="E74" s="100">
        <f t="shared" si="4"/>
        <v>74.72919999999999</v>
      </c>
    </row>
    <row r="75" spans="1:5" s="106" customFormat="1" ht="12.75" customHeight="1">
      <c r="A75" s="56">
        <v>3121</v>
      </c>
      <c r="B75" s="57" t="s">
        <v>56</v>
      </c>
      <c r="C75" s="162">
        <v>250000</v>
      </c>
      <c r="D75" s="7">
        <v>186823</v>
      </c>
      <c r="E75" s="159">
        <f t="shared" si="4"/>
        <v>74.72919999999999</v>
      </c>
    </row>
    <row r="76" spans="1:5" s="107" customFormat="1" ht="12.75" customHeight="1">
      <c r="A76" s="114">
        <v>313</v>
      </c>
      <c r="B76" s="155" t="s">
        <v>57</v>
      </c>
      <c r="C76" s="3">
        <f>C77+C78</f>
        <v>761000</v>
      </c>
      <c r="D76" s="3">
        <f>D77+D78</f>
        <v>754144</v>
      </c>
      <c r="E76" s="100">
        <f t="shared" si="4"/>
        <v>99.09908015768725</v>
      </c>
    </row>
    <row r="77" spans="1:5" ht="12.75" customHeight="1">
      <c r="A77" s="56">
        <v>3132</v>
      </c>
      <c r="B77" s="57" t="s">
        <v>123</v>
      </c>
      <c r="C77" s="165">
        <v>685000</v>
      </c>
      <c r="D77" s="7">
        <v>673290</v>
      </c>
      <c r="E77" s="159">
        <f t="shared" si="4"/>
        <v>98.29051094890511</v>
      </c>
    </row>
    <row r="78" spans="1:5" ht="12" customHeight="1">
      <c r="A78" s="56">
        <v>3133</v>
      </c>
      <c r="B78" s="57" t="s">
        <v>124</v>
      </c>
      <c r="C78" s="165">
        <v>76000</v>
      </c>
      <c r="D78" s="7">
        <v>80854</v>
      </c>
      <c r="E78" s="159">
        <f t="shared" si="4"/>
        <v>106.38684210526317</v>
      </c>
    </row>
    <row r="79" spans="1:5" s="107" customFormat="1" ht="12.75" customHeight="1">
      <c r="A79" s="114">
        <v>32</v>
      </c>
      <c r="B79" s="21" t="s">
        <v>5</v>
      </c>
      <c r="C79" s="3">
        <f>C80+C84+C88+C98</f>
        <v>6098200</v>
      </c>
      <c r="D79" s="3">
        <f>D80+D84+D88+D98</f>
        <v>4397466</v>
      </c>
      <c r="E79" s="100">
        <f t="shared" si="4"/>
        <v>72.11088517923322</v>
      </c>
    </row>
    <row r="80" spans="1:5" s="107" customFormat="1" ht="12.75" customHeight="1">
      <c r="A80" s="114">
        <v>321</v>
      </c>
      <c r="B80" s="21" t="s">
        <v>9</v>
      </c>
      <c r="C80" s="3">
        <f>C81+C82+C83</f>
        <v>228000</v>
      </c>
      <c r="D80" s="3">
        <f>D81+D82+D83</f>
        <v>181646</v>
      </c>
      <c r="E80" s="100">
        <f t="shared" si="4"/>
        <v>79.66929824561404</v>
      </c>
    </row>
    <row r="81" spans="1:5" s="106" customFormat="1" ht="12.75" customHeight="1">
      <c r="A81" s="56">
        <v>3211</v>
      </c>
      <c r="B81" s="58" t="s">
        <v>58</v>
      </c>
      <c r="C81" s="165">
        <v>90000</v>
      </c>
      <c r="D81" s="7">
        <v>61795</v>
      </c>
      <c r="E81" s="159">
        <f t="shared" si="4"/>
        <v>68.66111111111111</v>
      </c>
    </row>
    <row r="82" spans="1:5" s="106" customFormat="1" ht="12.75" customHeight="1">
      <c r="A82" s="56">
        <v>3212</v>
      </c>
      <c r="B82" s="58" t="s">
        <v>59</v>
      </c>
      <c r="C82" s="165">
        <v>108000</v>
      </c>
      <c r="D82" s="7">
        <v>108844</v>
      </c>
      <c r="E82" s="159">
        <f t="shared" si="4"/>
        <v>100.78148148148148</v>
      </c>
    </row>
    <row r="83" spans="1:5" s="106" customFormat="1" ht="12.75" customHeight="1">
      <c r="A83" s="29" t="s">
        <v>7</v>
      </c>
      <c r="B83" s="25" t="s">
        <v>8</v>
      </c>
      <c r="C83" s="165">
        <v>30000</v>
      </c>
      <c r="D83" s="7">
        <v>11007</v>
      </c>
      <c r="E83" s="159">
        <f t="shared" si="4"/>
        <v>36.69</v>
      </c>
    </row>
    <row r="84" spans="1:5" s="107" customFormat="1" ht="12.75" customHeight="1">
      <c r="A84" s="120">
        <v>322</v>
      </c>
      <c r="B84" s="19" t="s">
        <v>60</v>
      </c>
      <c r="C84" s="3">
        <f>C85+C86+C87</f>
        <v>270000</v>
      </c>
      <c r="D84" s="3">
        <f>D85+D86+D87</f>
        <v>250739</v>
      </c>
      <c r="E84" s="100">
        <f t="shared" si="4"/>
        <v>92.8662962962963</v>
      </c>
    </row>
    <row r="85" spans="1:5" s="106" customFormat="1" ht="12.75" customHeight="1">
      <c r="A85" s="29">
        <v>3221</v>
      </c>
      <c r="B85" s="57" t="s">
        <v>61</v>
      </c>
      <c r="C85" s="165">
        <v>130000</v>
      </c>
      <c r="D85" s="7">
        <v>118769</v>
      </c>
      <c r="E85" s="159">
        <f t="shared" si="4"/>
        <v>91.36076923076924</v>
      </c>
    </row>
    <row r="86" spans="1:5" s="106" customFormat="1" ht="12.75" customHeight="1">
      <c r="A86" s="29">
        <v>3223</v>
      </c>
      <c r="B86" s="57" t="s">
        <v>62</v>
      </c>
      <c r="C86" s="165">
        <v>130000</v>
      </c>
      <c r="D86" s="7">
        <v>122339</v>
      </c>
      <c r="E86" s="159">
        <f t="shared" si="4"/>
        <v>94.10692307692308</v>
      </c>
    </row>
    <row r="87" spans="1:5" s="106" customFormat="1" ht="12.75" customHeight="1">
      <c r="A87" s="29" t="s">
        <v>10</v>
      </c>
      <c r="B87" s="26" t="s">
        <v>11</v>
      </c>
      <c r="C87" s="165">
        <v>10000</v>
      </c>
      <c r="D87" s="7">
        <v>9631</v>
      </c>
      <c r="E87" s="159">
        <f t="shared" si="4"/>
        <v>96.31</v>
      </c>
    </row>
    <row r="88" spans="1:5" s="107" customFormat="1" ht="12.75" customHeight="1">
      <c r="A88" s="120">
        <v>323</v>
      </c>
      <c r="B88" s="19" t="s">
        <v>12</v>
      </c>
      <c r="C88" s="3">
        <f>C89+C90+C91+C92+C93+C94+C95+C96+C97</f>
        <v>4371200</v>
      </c>
      <c r="D88" s="3">
        <f>D89+D90+D91+D92+D93+D94+D95+D96+D97</f>
        <v>3324311</v>
      </c>
      <c r="E88" s="100">
        <f t="shared" si="4"/>
        <v>76.05030655197658</v>
      </c>
    </row>
    <row r="89" spans="1:5" s="106" customFormat="1" ht="12.75" customHeight="1">
      <c r="A89" s="35">
        <v>3231</v>
      </c>
      <c r="B89" s="57" t="s">
        <v>63</v>
      </c>
      <c r="C89" s="165">
        <v>120000</v>
      </c>
      <c r="D89" s="7">
        <v>104188</v>
      </c>
      <c r="E89" s="159">
        <f t="shared" si="4"/>
        <v>86.82333333333332</v>
      </c>
    </row>
    <row r="90" spans="1:5" s="106" customFormat="1" ht="12.75" customHeight="1">
      <c r="A90" s="35">
        <v>3232</v>
      </c>
      <c r="B90" s="26" t="s">
        <v>13</v>
      </c>
      <c r="C90" s="165">
        <v>290000</v>
      </c>
      <c r="D90" s="7">
        <v>233335</v>
      </c>
      <c r="E90" s="159">
        <f t="shared" si="4"/>
        <v>80.46034482758621</v>
      </c>
    </row>
    <row r="91" spans="1:5" s="106" customFormat="1" ht="12.75" customHeight="1">
      <c r="A91" s="35">
        <v>3233</v>
      </c>
      <c r="B91" s="62" t="s">
        <v>121</v>
      </c>
      <c r="C91" s="165">
        <v>3000</v>
      </c>
      <c r="D91" s="7">
        <v>798</v>
      </c>
      <c r="E91" s="159">
        <f t="shared" si="4"/>
        <v>26.6</v>
      </c>
    </row>
    <row r="92" spans="1:5" s="106" customFormat="1" ht="12.75" customHeight="1">
      <c r="A92" s="35">
        <v>3234</v>
      </c>
      <c r="B92" s="58" t="s">
        <v>64</v>
      </c>
      <c r="C92" s="165">
        <v>100000</v>
      </c>
      <c r="D92" s="7">
        <v>86083</v>
      </c>
      <c r="E92" s="159">
        <f t="shared" si="4"/>
        <v>86.083</v>
      </c>
    </row>
    <row r="93" spans="1:5" s="106" customFormat="1" ht="12.75" customHeight="1">
      <c r="A93" s="35">
        <v>3235</v>
      </c>
      <c r="B93" s="58" t="s">
        <v>65</v>
      </c>
      <c r="C93" s="165">
        <v>60000</v>
      </c>
      <c r="D93" s="7">
        <v>58344</v>
      </c>
      <c r="E93" s="159">
        <f t="shared" si="4"/>
        <v>97.24000000000001</v>
      </c>
    </row>
    <row r="94" spans="1:5" s="106" customFormat="1" ht="12.75" customHeight="1">
      <c r="A94" s="35">
        <v>3236</v>
      </c>
      <c r="B94" s="58" t="s">
        <v>118</v>
      </c>
      <c r="C94" s="165">
        <v>23200</v>
      </c>
      <c r="D94" s="7">
        <v>23172</v>
      </c>
      <c r="E94" s="159">
        <f t="shared" si="4"/>
        <v>99.87931034482759</v>
      </c>
    </row>
    <row r="95" spans="1:5" s="121" customFormat="1" ht="12.75" customHeight="1">
      <c r="A95" s="35">
        <v>3237</v>
      </c>
      <c r="B95" s="26" t="s">
        <v>14</v>
      </c>
      <c r="C95" s="165">
        <v>3000000</v>
      </c>
      <c r="D95" s="112">
        <v>2043274</v>
      </c>
      <c r="E95" s="159">
        <f t="shared" si="4"/>
        <v>68.10913333333333</v>
      </c>
    </row>
    <row r="96" spans="1:5" s="106" customFormat="1" ht="12.75" customHeight="1">
      <c r="A96" s="35">
        <v>3238</v>
      </c>
      <c r="B96" s="26" t="s">
        <v>15</v>
      </c>
      <c r="C96" s="165">
        <v>75000</v>
      </c>
      <c r="D96" s="7">
        <v>82454</v>
      </c>
      <c r="E96" s="159">
        <f t="shared" si="4"/>
        <v>109.93866666666668</v>
      </c>
    </row>
    <row r="97" spans="1:5" s="106" customFormat="1" ht="12" customHeight="1">
      <c r="A97" s="35">
        <v>3239</v>
      </c>
      <c r="B97" s="26" t="s">
        <v>66</v>
      </c>
      <c r="C97" s="165">
        <v>700000</v>
      </c>
      <c r="D97" s="7">
        <v>692663</v>
      </c>
      <c r="E97" s="159">
        <f t="shared" si="4"/>
        <v>98.95185714285715</v>
      </c>
    </row>
    <row r="98" spans="1:5" s="107" customFormat="1" ht="12.75" customHeight="1">
      <c r="A98" s="117">
        <v>329</v>
      </c>
      <c r="B98" s="55" t="s">
        <v>67</v>
      </c>
      <c r="C98" s="3">
        <f>C99+C100+C101+C102+C103</f>
        <v>1229000</v>
      </c>
      <c r="D98" s="3">
        <f>D99+D100+D101+D102+D103</f>
        <v>640770</v>
      </c>
      <c r="E98" s="100">
        <f t="shared" si="4"/>
        <v>52.13751017087063</v>
      </c>
    </row>
    <row r="99" spans="1:5" ht="12.75" customHeight="1">
      <c r="A99" s="35">
        <v>3292</v>
      </c>
      <c r="B99" s="62" t="s">
        <v>68</v>
      </c>
      <c r="C99" s="165">
        <v>26000</v>
      </c>
      <c r="D99" s="7">
        <v>26383</v>
      </c>
      <c r="E99" s="159">
        <f t="shared" si="4"/>
        <v>101.47307692307692</v>
      </c>
    </row>
    <row r="100" spans="1:5" ht="12.75" customHeight="1">
      <c r="A100" s="35">
        <v>3293</v>
      </c>
      <c r="B100" s="62" t="s">
        <v>69</v>
      </c>
      <c r="C100" s="165">
        <v>15000</v>
      </c>
      <c r="D100" s="7">
        <v>11010</v>
      </c>
      <c r="E100" s="159">
        <f t="shared" si="4"/>
        <v>73.4</v>
      </c>
    </row>
    <row r="101" spans="1:5" ht="12.75" customHeight="1">
      <c r="A101" s="35">
        <v>3294</v>
      </c>
      <c r="B101" s="57" t="s">
        <v>127</v>
      </c>
      <c r="C101" s="165">
        <v>8000</v>
      </c>
      <c r="D101" s="7">
        <v>680</v>
      </c>
      <c r="E101" s="159">
        <f t="shared" si="4"/>
        <v>8.5</v>
      </c>
    </row>
    <row r="102" spans="1:5" ht="12.75" customHeight="1">
      <c r="A102" s="35">
        <v>3295</v>
      </c>
      <c r="B102" s="62" t="s">
        <v>126</v>
      </c>
      <c r="C102" s="165">
        <v>400000</v>
      </c>
      <c r="D102" s="7">
        <v>368257</v>
      </c>
      <c r="E102" s="159">
        <f t="shared" si="4"/>
        <v>92.06425</v>
      </c>
    </row>
    <row r="103" spans="1:5" ht="12.75" customHeight="1">
      <c r="A103" s="35">
        <v>3299</v>
      </c>
      <c r="B103" s="57" t="s">
        <v>67</v>
      </c>
      <c r="C103" s="165">
        <v>780000</v>
      </c>
      <c r="D103" s="7">
        <v>234440</v>
      </c>
      <c r="E103" s="159">
        <f t="shared" si="4"/>
        <v>30.056410256410253</v>
      </c>
    </row>
    <row r="104" spans="1:5" s="107" customFormat="1" ht="12.75" customHeight="1">
      <c r="A104" s="117">
        <v>34</v>
      </c>
      <c r="B104" s="21" t="s">
        <v>16</v>
      </c>
      <c r="C104" s="167">
        <f>C105</f>
        <v>35000</v>
      </c>
      <c r="D104" s="3">
        <f>D105</f>
        <v>15436</v>
      </c>
      <c r="E104" s="100">
        <f t="shared" si="4"/>
        <v>44.10285714285715</v>
      </c>
    </row>
    <row r="105" spans="1:5" s="107" customFormat="1" ht="12.75" customHeight="1">
      <c r="A105" s="117">
        <v>343</v>
      </c>
      <c r="B105" s="55" t="s">
        <v>74</v>
      </c>
      <c r="C105" s="167">
        <f>C106+C107+C108</f>
        <v>35000</v>
      </c>
      <c r="D105" s="3">
        <f>D106+D107+D108</f>
        <v>15436</v>
      </c>
      <c r="E105" s="100">
        <f t="shared" si="4"/>
        <v>44.10285714285715</v>
      </c>
    </row>
    <row r="106" spans="1:5" ht="12.75" customHeight="1">
      <c r="A106" s="72">
        <v>3431</v>
      </c>
      <c r="B106" s="63" t="s">
        <v>75</v>
      </c>
      <c r="C106" s="165">
        <v>15000</v>
      </c>
      <c r="D106" s="7">
        <v>10893</v>
      </c>
      <c r="E106" s="159">
        <f t="shared" si="4"/>
        <v>72.61999999999999</v>
      </c>
    </row>
    <row r="107" spans="1:5" ht="12.75" customHeight="1">
      <c r="A107" s="72">
        <v>3432</v>
      </c>
      <c r="B107" s="63" t="s">
        <v>125</v>
      </c>
      <c r="C107" s="165">
        <v>10000</v>
      </c>
      <c r="D107" s="7">
        <v>412</v>
      </c>
      <c r="E107" s="159">
        <f t="shared" si="4"/>
        <v>4.12</v>
      </c>
    </row>
    <row r="108" spans="1:5" ht="12.75" customHeight="1">
      <c r="A108" s="72">
        <v>3433</v>
      </c>
      <c r="B108" s="63" t="s">
        <v>76</v>
      </c>
      <c r="C108" s="165">
        <v>10000</v>
      </c>
      <c r="D108" s="7">
        <v>4131</v>
      </c>
      <c r="E108" s="159">
        <f t="shared" si="4"/>
        <v>41.31</v>
      </c>
    </row>
    <row r="109" spans="1:5" s="107" customFormat="1" ht="12.75" customHeight="1">
      <c r="A109" s="118">
        <v>38</v>
      </c>
      <c r="B109" s="88" t="s">
        <v>108</v>
      </c>
      <c r="C109" s="3">
        <f>C110</f>
        <v>40000</v>
      </c>
      <c r="D109" s="3">
        <f>D110</f>
        <v>21949</v>
      </c>
      <c r="E109" s="100">
        <f t="shared" si="4"/>
        <v>54.8725</v>
      </c>
    </row>
    <row r="110" spans="1:5" s="107" customFormat="1" ht="12.75" customHeight="1">
      <c r="A110" s="118">
        <v>381</v>
      </c>
      <c r="B110" s="88" t="s">
        <v>120</v>
      </c>
      <c r="C110" s="3">
        <f>C111</f>
        <v>40000</v>
      </c>
      <c r="D110" s="3">
        <f>D111</f>
        <v>21949</v>
      </c>
      <c r="E110" s="100">
        <f t="shared" si="4"/>
        <v>54.8725</v>
      </c>
    </row>
    <row r="111" spans="1:5" s="106" customFormat="1" ht="12.75" customHeight="1">
      <c r="A111" s="72">
        <v>3811</v>
      </c>
      <c r="B111" s="63" t="s">
        <v>119</v>
      </c>
      <c r="C111" s="165">
        <v>40000</v>
      </c>
      <c r="D111" s="7">
        <v>21949</v>
      </c>
      <c r="E111" s="159">
        <f t="shared" si="4"/>
        <v>54.8725</v>
      </c>
    </row>
    <row r="112" spans="1:5" ht="12.75" customHeight="1">
      <c r="A112" s="29"/>
      <c r="B112" s="26"/>
      <c r="C112" s="7"/>
      <c r="D112" s="7"/>
      <c r="E112" s="100"/>
    </row>
    <row r="113" spans="1:5" ht="12.75" customHeight="1">
      <c r="A113" s="55" t="s">
        <v>82</v>
      </c>
      <c r="B113" s="55" t="s">
        <v>97</v>
      </c>
      <c r="C113" s="67">
        <f aca="true" t="shared" si="5" ref="C113:D115">C114</f>
        <v>377000</v>
      </c>
      <c r="D113" s="67">
        <f t="shared" si="5"/>
        <v>80811</v>
      </c>
      <c r="E113" s="100">
        <f t="shared" si="4"/>
        <v>21.43527851458886</v>
      </c>
    </row>
    <row r="114" spans="1:5" ht="12.75" customHeight="1">
      <c r="A114" s="114">
        <v>4</v>
      </c>
      <c r="B114" s="97" t="s">
        <v>103</v>
      </c>
      <c r="C114" s="67">
        <f t="shared" si="5"/>
        <v>377000</v>
      </c>
      <c r="D114" s="67">
        <f t="shared" si="5"/>
        <v>80811</v>
      </c>
      <c r="E114" s="100">
        <f t="shared" si="4"/>
        <v>21.43527851458886</v>
      </c>
    </row>
    <row r="115" spans="1:5" ht="12.75" customHeight="1">
      <c r="A115" s="114">
        <v>42</v>
      </c>
      <c r="B115" s="19" t="s">
        <v>17</v>
      </c>
      <c r="C115" s="67">
        <f t="shared" si="5"/>
        <v>377000</v>
      </c>
      <c r="D115" s="67">
        <f t="shared" si="5"/>
        <v>80811</v>
      </c>
      <c r="E115" s="100">
        <f t="shared" si="4"/>
        <v>21.43527851458886</v>
      </c>
    </row>
    <row r="116" spans="1:5" s="107" customFormat="1" ht="12.75" customHeight="1">
      <c r="A116" s="114">
        <v>422</v>
      </c>
      <c r="B116" s="21" t="s">
        <v>22</v>
      </c>
      <c r="C116" s="67">
        <f>C117+C118+C119</f>
        <v>377000</v>
      </c>
      <c r="D116" s="67">
        <f>D117+D118+D119</f>
        <v>80811</v>
      </c>
      <c r="E116" s="100">
        <f t="shared" si="4"/>
        <v>21.43527851458886</v>
      </c>
    </row>
    <row r="117" spans="1:5" ht="12.75" customHeight="1">
      <c r="A117" s="36" t="s">
        <v>18</v>
      </c>
      <c r="B117" s="18" t="s">
        <v>19</v>
      </c>
      <c r="C117" s="165">
        <v>277000</v>
      </c>
      <c r="D117" s="7">
        <v>80811</v>
      </c>
      <c r="E117" s="159">
        <f t="shared" si="4"/>
        <v>29.173646209386284</v>
      </c>
    </row>
    <row r="118" spans="1:5" ht="12.75" customHeight="1" hidden="1">
      <c r="A118" s="29" t="s">
        <v>20</v>
      </c>
      <c r="B118" s="26" t="s">
        <v>21</v>
      </c>
      <c r="C118" s="165">
        <v>0</v>
      </c>
      <c r="D118" s="7">
        <v>0</v>
      </c>
      <c r="E118" s="159"/>
    </row>
    <row r="119" spans="1:5" ht="12.75" customHeight="1" hidden="1">
      <c r="A119" s="56">
        <v>4223</v>
      </c>
      <c r="B119" s="58" t="s">
        <v>53</v>
      </c>
      <c r="C119" s="165">
        <v>100000</v>
      </c>
      <c r="D119" s="7">
        <v>0</v>
      </c>
      <c r="E119" s="159">
        <f t="shared" si="4"/>
        <v>0</v>
      </c>
    </row>
    <row r="120" spans="1:5" ht="12.75" customHeight="1">
      <c r="A120" s="29"/>
      <c r="B120" s="26"/>
      <c r="C120" s="7"/>
      <c r="D120" s="7"/>
      <c r="E120" s="100"/>
    </row>
    <row r="121" spans="1:5" ht="12.75" customHeight="1">
      <c r="A121" s="55" t="s">
        <v>84</v>
      </c>
      <c r="B121" s="55" t="s">
        <v>98</v>
      </c>
      <c r="C121" s="67">
        <f aca="true" t="shared" si="6" ref="C121:D124">C122</f>
        <v>41000</v>
      </c>
      <c r="D121" s="67">
        <f t="shared" si="6"/>
        <v>40803</v>
      </c>
      <c r="E121" s="100">
        <f t="shared" si="4"/>
        <v>99.51951219512195</v>
      </c>
    </row>
    <row r="122" spans="1:5" ht="12.75" customHeight="1">
      <c r="A122" s="114">
        <v>4</v>
      </c>
      <c r="B122" s="97" t="s">
        <v>103</v>
      </c>
      <c r="C122" s="67">
        <f t="shared" si="6"/>
        <v>41000</v>
      </c>
      <c r="D122" s="67">
        <f t="shared" si="6"/>
        <v>40803</v>
      </c>
      <c r="E122" s="100">
        <f t="shared" si="4"/>
        <v>99.51951219512195</v>
      </c>
    </row>
    <row r="123" spans="1:5" ht="12.75" customHeight="1">
      <c r="A123" s="114">
        <v>42</v>
      </c>
      <c r="B123" s="19" t="s">
        <v>17</v>
      </c>
      <c r="C123" s="67">
        <f t="shared" si="6"/>
        <v>41000</v>
      </c>
      <c r="D123" s="67">
        <f t="shared" si="6"/>
        <v>40803</v>
      </c>
      <c r="E123" s="100">
        <f t="shared" si="4"/>
        <v>99.51951219512195</v>
      </c>
    </row>
    <row r="124" spans="1:5" s="107" customFormat="1" ht="12.75" customHeight="1">
      <c r="A124" s="114">
        <v>426</v>
      </c>
      <c r="B124" s="64" t="s">
        <v>24</v>
      </c>
      <c r="C124" s="67">
        <f t="shared" si="6"/>
        <v>41000</v>
      </c>
      <c r="D124" s="67">
        <f t="shared" si="6"/>
        <v>40803</v>
      </c>
      <c r="E124" s="100">
        <f t="shared" si="4"/>
        <v>99.51951219512195</v>
      </c>
    </row>
    <row r="125" spans="1:5" ht="12.75" customHeight="1">
      <c r="A125" s="29" t="s">
        <v>71</v>
      </c>
      <c r="B125" s="25" t="s">
        <v>1</v>
      </c>
      <c r="C125" s="165">
        <v>41000</v>
      </c>
      <c r="D125" s="7">
        <v>40803</v>
      </c>
      <c r="E125" s="159">
        <f t="shared" si="4"/>
        <v>99.51951219512195</v>
      </c>
    </row>
    <row r="126" spans="1:5" ht="14.25" customHeight="1">
      <c r="A126" s="29"/>
      <c r="B126" s="26"/>
      <c r="C126" s="7"/>
      <c r="D126" s="7"/>
      <c r="E126" s="101"/>
    </row>
    <row r="127" spans="1:5" ht="12.75">
      <c r="A127" s="73"/>
      <c r="B127" s="55"/>
      <c r="C127" s="67"/>
      <c r="D127" s="67"/>
      <c r="E127" s="67"/>
    </row>
    <row r="128" spans="1:5" ht="12.75">
      <c r="A128" s="11"/>
      <c r="B128" s="11"/>
      <c r="C128" s="7"/>
      <c r="D128" s="7"/>
      <c r="E128" s="7"/>
    </row>
    <row r="129" spans="1:5" ht="12.75">
      <c r="A129" s="55"/>
      <c r="B129" s="61"/>
      <c r="C129" s="67"/>
      <c r="D129" s="67"/>
      <c r="E129" s="67"/>
    </row>
    <row r="130" spans="1:5" ht="12.75">
      <c r="A130" s="56"/>
      <c r="B130" s="57"/>
      <c r="C130" s="87"/>
      <c r="D130" s="87"/>
      <c r="E130" s="87"/>
    </row>
    <row r="131" spans="1:5" ht="12.75">
      <c r="A131" s="29"/>
      <c r="B131" s="26"/>
      <c r="C131" s="7"/>
      <c r="D131" s="7"/>
      <c r="E131" s="7"/>
    </row>
    <row r="132" spans="1:5" ht="12.75">
      <c r="A132" s="2"/>
      <c r="B132" s="8"/>
      <c r="C132" s="7"/>
      <c r="D132" s="7"/>
      <c r="E132" s="7"/>
    </row>
    <row r="133" spans="1:5" ht="12.75">
      <c r="A133" s="55"/>
      <c r="B133" s="61"/>
      <c r="C133" s="67"/>
      <c r="D133" s="67"/>
      <c r="E133" s="67"/>
    </row>
    <row r="134" spans="1:5" ht="12.75">
      <c r="A134" s="56"/>
      <c r="B134" s="57"/>
      <c r="C134" s="87"/>
      <c r="D134" s="87"/>
      <c r="E134" s="87"/>
    </row>
    <row r="135" spans="1:5" ht="12.75">
      <c r="A135" s="29"/>
      <c r="B135" s="26"/>
      <c r="C135" s="7"/>
      <c r="D135" s="7"/>
      <c r="E135" s="7"/>
    </row>
    <row r="136" spans="1:5" ht="12.75">
      <c r="A136" s="11"/>
      <c r="B136" s="11"/>
      <c r="C136" s="7"/>
      <c r="D136" s="7"/>
      <c r="E136" s="7"/>
    </row>
    <row r="137" spans="1:5" ht="12.75">
      <c r="A137" s="55"/>
      <c r="B137" s="61"/>
      <c r="C137" s="67"/>
      <c r="D137" s="67"/>
      <c r="E137" s="67"/>
    </row>
    <row r="138" spans="1:5" ht="12.75">
      <c r="A138" s="56"/>
      <c r="B138" s="57"/>
      <c r="C138" s="87"/>
      <c r="D138" s="87"/>
      <c r="E138" s="87"/>
    </row>
    <row r="139" spans="1:5" ht="12.75">
      <c r="A139" s="29"/>
      <c r="B139" s="26"/>
      <c r="C139" s="7"/>
      <c r="D139" s="7"/>
      <c r="E139" s="7"/>
    </row>
    <row r="140" spans="1:5" ht="12.75">
      <c r="A140" s="12"/>
      <c r="B140" s="2"/>
      <c r="C140" s="7"/>
      <c r="D140" s="7"/>
      <c r="E140" s="7"/>
    </row>
    <row r="141" spans="1:5" ht="12.75">
      <c r="A141" s="73"/>
      <c r="B141" s="55"/>
      <c r="C141" s="67"/>
      <c r="D141" s="67"/>
      <c r="E141" s="67"/>
    </row>
    <row r="142" spans="1:5" ht="12.75">
      <c r="A142" s="11"/>
      <c r="B142" s="11"/>
      <c r="C142" s="7"/>
      <c r="D142" s="7"/>
      <c r="E142" s="7"/>
    </row>
    <row r="143" spans="1:5" ht="12.75">
      <c r="A143" s="55"/>
      <c r="B143" s="61"/>
      <c r="C143" s="67"/>
      <c r="D143" s="67"/>
      <c r="E143" s="67"/>
    </row>
    <row r="147" spans="1:5" ht="12.75">
      <c r="A147" s="55"/>
      <c r="B147" s="61"/>
      <c r="C147" s="67"/>
      <c r="D147" s="67"/>
      <c r="E147" s="67"/>
    </row>
    <row r="148" spans="1:5" ht="12.75">
      <c r="A148" s="56"/>
      <c r="B148" s="57"/>
      <c r="C148" s="87"/>
      <c r="D148" s="87"/>
      <c r="E148" s="87"/>
    </row>
    <row r="150" spans="1:5" ht="12.75">
      <c r="A150" s="11"/>
      <c r="B150" s="11"/>
      <c r="C150" s="7"/>
      <c r="D150" s="7"/>
      <c r="E150" s="7"/>
    </row>
    <row r="151" spans="1:5" ht="12.75">
      <c r="A151" s="55"/>
      <c r="B151" s="61"/>
      <c r="C151" s="67"/>
      <c r="D151" s="67"/>
      <c r="E151" s="67"/>
    </row>
    <row r="153" spans="1:5" ht="12.75">
      <c r="A153" s="29"/>
      <c r="B153" s="26"/>
      <c r="C153" s="7"/>
      <c r="D153" s="7"/>
      <c r="E153" s="7"/>
    </row>
    <row r="222" spans="1:4" ht="12.75">
      <c r="A222" s="11"/>
      <c r="B222" s="11"/>
      <c r="C222" s="6"/>
      <c r="D222" s="6"/>
    </row>
    <row r="305" spans="1:4" ht="12.75">
      <c r="A305" s="11"/>
      <c r="B305" s="11"/>
      <c r="C305" s="6"/>
      <c r="D305" s="6"/>
    </row>
    <row r="362" spans="1:4" ht="12.75">
      <c r="A362" s="11"/>
      <c r="B362" s="11"/>
      <c r="C362" s="6"/>
      <c r="D362" s="6"/>
    </row>
    <row r="399" spans="1:4" ht="12.75">
      <c r="A399" s="12"/>
      <c r="B399" s="10"/>
      <c r="C399" s="9"/>
      <c r="D399" s="9"/>
    </row>
    <row r="464" spans="1:2" ht="12.75">
      <c r="A464" s="13"/>
      <c r="B464" s="14"/>
    </row>
    <row r="466" spans="1:4" ht="12.75">
      <c r="A466" s="15"/>
      <c r="B466" s="15"/>
      <c r="C466" s="6"/>
      <c r="D466" s="6"/>
    </row>
    <row r="467" spans="1:4" ht="12.75">
      <c r="A467" s="12"/>
      <c r="B467" s="2"/>
      <c r="C467" s="9"/>
      <c r="D467" s="9"/>
    </row>
    <row r="469" spans="1:4" ht="12.75">
      <c r="A469" s="15"/>
      <c r="C469" s="7"/>
      <c r="D469" s="7"/>
    </row>
    <row r="470" spans="1:5" ht="12.75">
      <c r="A470" s="10"/>
      <c r="C470" s="7"/>
      <c r="D470" s="7"/>
      <c r="E470" s="7"/>
    </row>
    <row r="473" spans="1:5" ht="12.75">
      <c r="A473" s="12"/>
      <c r="B473" s="10"/>
      <c r="C473" s="3"/>
      <c r="D473" s="3"/>
      <c r="E473" s="7"/>
    </row>
    <row r="474" spans="1:4" ht="12.75">
      <c r="A474" s="15"/>
      <c r="C474" s="7"/>
      <c r="D474" s="7"/>
    </row>
    <row r="476" spans="1:5" ht="12.75">
      <c r="A476" s="17"/>
      <c r="B476" s="7"/>
      <c r="C476" s="7"/>
      <c r="D476" s="7"/>
      <c r="E476" s="7"/>
    </row>
    <row r="477" spans="1:5" ht="12.75">
      <c r="A477" s="17"/>
      <c r="B477" s="7"/>
      <c r="C477" s="7"/>
      <c r="D477" s="7"/>
      <c r="E477" s="7"/>
    </row>
    <row r="478" spans="1:5" ht="12.75">
      <c r="A478" s="12"/>
      <c r="B478" s="10"/>
      <c r="C478" s="3"/>
      <c r="D478" s="3"/>
      <c r="E478" s="7"/>
    </row>
    <row r="479" spans="1:4" ht="12.75">
      <c r="A479" s="15"/>
      <c r="C479" s="7"/>
      <c r="D479" s="7"/>
    </row>
    <row r="480" spans="1:5" ht="12.75">
      <c r="A480" s="10"/>
      <c r="C480" s="7"/>
      <c r="D480" s="7"/>
      <c r="E480" s="7"/>
    </row>
    <row r="481" spans="1:5" ht="12.75">
      <c r="A481" s="17"/>
      <c r="B481" s="7"/>
      <c r="C481" s="7"/>
      <c r="D481" s="7"/>
      <c r="E481" s="7"/>
    </row>
    <row r="482" spans="1:5" ht="12.75">
      <c r="A482" s="17"/>
      <c r="B482" s="7"/>
      <c r="C482" s="7"/>
      <c r="D482" s="7"/>
      <c r="E482" s="7"/>
    </row>
    <row r="483" spans="1:5" ht="12.75">
      <c r="A483" s="12"/>
      <c r="B483" s="10"/>
      <c r="C483" s="3"/>
      <c r="D483" s="3"/>
      <c r="E483" s="7"/>
    </row>
    <row r="484" spans="1:4" ht="12.75">
      <c r="A484" s="15"/>
      <c r="C484" s="7"/>
      <c r="D484" s="7"/>
    </row>
    <row r="485" spans="1:5" ht="12.75">
      <c r="A485" s="10"/>
      <c r="C485" s="7"/>
      <c r="D485" s="7"/>
      <c r="E485" s="7"/>
    </row>
    <row r="486" spans="1:5" ht="12.75">
      <c r="A486" s="17"/>
      <c r="B486" s="7"/>
      <c r="C486" s="7"/>
      <c r="D486" s="7"/>
      <c r="E486" s="7"/>
    </row>
    <row r="487" spans="1:5" ht="12.75">
      <c r="A487" s="10"/>
      <c r="C487" s="7"/>
      <c r="D487" s="7"/>
      <c r="E487" s="7"/>
    </row>
    <row r="488" spans="1:5" ht="12.75">
      <c r="A488" s="12"/>
      <c r="B488" s="10"/>
      <c r="C488" s="3"/>
      <c r="D488" s="3"/>
      <c r="E488" s="7"/>
    </row>
    <row r="489" spans="1:5" ht="12.75">
      <c r="A489" s="10"/>
      <c r="C489" s="7"/>
      <c r="D489" s="7"/>
      <c r="E489" s="7"/>
    </row>
    <row r="490" spans="1:5" ht="12.75">
      <c r="A490" s="10"/>
      <c r="C490" s="7"/>
      <c r="D490" s="7"/>
      <c r="E490" s="7"/>
    </row>
    <row r="491" spans="1:5" ht="12.75">
      <c r="A491" s="17"/>
      <c r="B491" s="7"/>
      <c r="E491" s="7"/>
    </row>
    <row r="492" spans="1:4" ht="12.75">
      <c r="A492" s="10"/>
      <c r="C492" s="7"/>
      <c r="D492" s="7"/>
    </row>
    <row r="493" spans="1:5" ht="12.75">
      <c r="A493" s="10"/>
      <c r="C493" s="7"/>
      <c r="D493" s="7"/>
      <c r="E493" s="7"/>
    </row>
    <row r="494" spans="1:5" ht="12.75">
      <c r="A494" s="17"/>
      <c r="B494" s="7"/>
      <c r="C494" s="7"/>
      <c r="D494" s="7"/>
      <c r="E494" s="7"/>
    </row>
    <row r="495" spans="1:4" ht="12.75">
      <c r="A495" s="10"/>
      <c r="C495" s="7"/>
      <c r="D495" s="7"/>
    </row>
    <row r="496" spans="1:5" ht="12.75">
      <c r="A496" s="10"/>
      <c r="C496" s="7"/>
      <c r="D496" s="7"/>
      <c r="E496" s="7"/>
    </row>
    <row r="497" spans="1:5" ht="12.75">
      <c r="A497" s="17"/>
      <c r="B497" s="7"/>
      <c r="C497" s="7"/>
      <c r="D497" s="7"/>
      <c r="E497" s="7"/>
    </row>
    <row r="498" spans="1:5" ht="12.75">
      <c r="A498" s="17"/>
      <c r="B498" s="7"/>
      <c r="C498" s="7"/>
      <c r="D498" s="7"/>
      <c r="E498" s="7"/>
    </row>
    <row r="499" spans="1:5" ht="12.75">
      <c r="A499" s="17"/>
      <c r="B499" s="7"/>
      <c r="C499" s="7"/>
      <c r="D499" s="7"/>
      <c r="E499" s="7"/>
    </row>
    <row r="500" spans="1:4" ht="12.75">
      <c r="A500" s="10"/>
      <c r="C500" s="7"/>
      <c r="D500" s="7"/>
    </row>
    <row r="501" spans="1:5" ht="12.75">
      <c r="A501" s="10"/>
      <c r="C501" s="7"/>
      <c r="D501" s="7"/>
      <c r="E501" s="7"/>
    </row>
    <row r="502" spans="1:5" ht="12.75">
      <c r="A502" s="17"/>
      <c r="B502" s="18"/>
      <c r="C502" s="7"/>
      <c r="D502" s="7"/>
      <c r="E502" s="7"/>
    </row>
    <row r="503" spans="1:5" ht="12.75">
      <c r="A503" s="10"/>
      <c r="C503" s="7"/>
      <c r="D503" s="7"/>
      <c r="E503" s="7"/>
    </row>
    <row r="504" spans="1:5" ht="12.75">
      <c r="A504" s="10"/>
      <c r="C504" s="7"/>
      <c r="D504" s="7"/>
      <c r="E504" s="7"/>
    </row>
    <row r="505" spans="1:5" ht="12.75">
      <c r="A505" s="17"/>
      <c r="B505" s="7"/>
      <c r="C505" s="7"/>
      <c r="D505" s="7"/>
      <c r="E505" s="7"/>
    </row>
    <row r="506" spans="1:5" ht="12.75">
      <c r="A506" s="10"/>
      <c r="C506" s="7"/>
      <c r="D506" s="7"/>
      <c r="E506" s="7"/>
    </row>
    <row r="507" spans="1:5" ht="12.75">
      <c r="A507" s="10"/>
      <c r="C507" s="7"/>
      <c r="D507" s="7"/>
      <c r="E507" s="7"/>
    </row>
    <row r="508" spans="1:5" ht="12.75">
      <c r="A508" s="17"/>
      <c r="B508" s="7"/>
      <c r="C508" s="7"/>
      <c r="D508" s="7"/>
      <c r="E508" s="7"/>
    </row>
    <row r="509" spans="1:5" ht="12.75">
      <c r="A509" s="10"/>
      <c r="C509" s="7"/>
      <c r="D509" s="7"/>
      <c r="E509" s="7"/>
    </row>
    <row r="510" spans="1:5" ht="12.75">
      <c r="A510" s="10"/>
      <c r="C510" s="7"/>
      <c r="D510" s="7"/>
      <c r="E510" s="7"/>
    </row>
    <row r="511" spans="1:5" ht="12.75">
      <c r="A511" s="17"/>
      <c r="B511" s="7"/>
      <c r="C511" s="7"/>
      <c r="D511" s="7"/>
      <c r="E511" s="7"/>
    </row>
    <row r="512" spans="1:5" ht="12.75">
      <c r="A512" s="10"/>
      <c r="C512" s="7"/>
      <c r="D512" s="7"/>
      <c r="E512" s="7"/>
    </row>
    <row r="513" spans="1:5" ht="12.75">
      <c r="A513" s="10"/>
      <c r="C513" s="7"/>
      <c r="D513" s="7"/>
      <c r="E513" s="7"/>
    </row>
    <row r="514" spans="1:5" ht="12.75">
      <c r="A514" s="17"/>
      <c r="B514" s="7"/>
      <c r="E514" s="7"/>
    </row>
    <row r="515" spans="1:5" ht="12.75">
      <c r="A515" s="10"/>
      <c r="C515" s="7"/>
      <c r="D515" s="7"/>
      <c r="E515" s="7"/>
    </row>
    <row r="516" spans="1:5" ht="12.75">
      <c r="A516" s="10"/>
      <c r="C516" s="7"/>
      <c r="D516" s="7"/>
      <c r="E516" s="7"/>
    </row>
    <row r="517" spans="1:5" ht="12.75">
      <c r="A517" s="17"/>
      <c r="B517" s="7"/>
      <c r="C517" s="7"/>
      <c r="D517" s="7"/>
      <c r="E517" s="7"/>
    </row>
    <row r="518" spans="1:5" ht="12.75">
      <c r="A518" s="10"/>
      <c r="E518" s="7"/>
    </row>
    <row r="519" spans="1:5" ht="12.75">
      <c r="A519" s="10"/>
      <c r="C519" s="7"/>
      <c r="D519" s="7"/>
      <c r="E519" s="7"/>
    </row>
    <row r="520" spans="1:5" ht="12.75">
      <c r="A520" s="17"/>
      <c r="B520" s="7"/>
      <c r="C520" s="7"/>
      <c r="D520" s="7"/>
      <c r="E520" s="7"/>
    </row>
    <row r="521" spans="1:5" ht="12.75">
      <c r="A521" s="10"/>
      <c r="E521" s="7"/>
    </row>
    <row r="522" spans="1:5" ht="12.75">
      <c r="A522" s="10"/>
      <c r="C522" s="7"/>
      <c r="D522" s="7"/>
      <c r="E522" s="7"/>
    </row>
    <row r="523" spans="1:5" ht="12.75">
      <c r="A523" s="17"/>
      <c r="B523" s="7"/>
      <c r="C523" s="7"/>
      <c r="D523" s="7"/>
      <c r="E523" s="7"/>
    </row>
    <row r="524" spans="1:5" ht="12.75">
      <c r="A524" s="10"/>
      <c r="E524" s="7"/>
    </row>
    <row r="525" spans="1:5" ht="12.75">
      <c r="A525" s="10"/>
      <c r="C525" s="7"/>
      <c r="D525" s="7"/>
      <c r="E525" s="7"/>
    </row>
    <row r="526" spans="1:5" ht="12.75">
      <c r="A526" s="17"/>
      <c r="B526" s="7"/>
      <c r="C526" s="7"/>
      <c r="D526" s="7"/>
      <c r="E526" s="7"/>
    </row>
    <row r="527" spans="1:5" ht="12.75">
      <c r="A527" s="10"/>
      <c r="E527" s="7"/>
    </row>
    <row r="528" spans="1:5" ht="12.75">
      <c r="A528" s="10"/>
      <c r="C528" s="7"/>
      <c r="D528" s="7"/>
      <c r="E528" s="7"/>
    </row>
    <row r="529" spans="1:5" ht="12.75">
      <c r="A529" s="17"/>
      <c r="B529" s="7"/>
      <c r="C529" s="7"/>
      <c r="D529" s="7"/>
      <c r="E529" s="7"/>
    </row>
    <row r="530" spans="2:5" ht="12.75">
      <c r="B530" s="7"/>
      <c r="C530" s="7"/>
      <c r="D530" s="7"/>
      <c r="E530" s="7"/>
    </row>
    <row r="531" spans="1:5" ht="12.75">
      <c r="A531" s="10"/>
      <c r="C531" s="7"/>
      <c r="D531" s="7"/>
      <c r="E531" s="7"/>
    </row>
    <row r="532" spans="1:5" ht="12.75">
      <c r="A532" s="17"/>
      <c r="B532" s="7"/>
      <c r="C532" s="7"/>
      <c r="D532" s="7"/>
      <c r="E532" s="7"/>
    </row>
    <row r="533" spans="1:5" ht="12.75">
      <c r="A533" s="17"/>
      <c r="B533" s="7"/>
      <c r="C533" s="7"/>
      <c r="D533" s="7"/>
      <c r="E533" s="7"/>
    </row>
    <row r="534" spans="1:5" ht="12.75">
      <c r="A534" s="10"/>
      <c r="C534" s="7"/>
      <c r="D534" s="7"/>
      <c r="E534" s="7"/>
    </row>
    <row r="535" spans="1:5" ht="12.75">
      <c r="A535" s="17"/>
      <c r="B535" s="7"/>
      <c r="C535" s="7"/>
      <c r="D535" s="7"/>
      <c r="E535" s="7"/>
    </row>
    <row r="536" spans="1:5" ht="12.75">
      <c r="A536" s="17"/>
      <c r="B536" s="7"/>
      <c r="C536" s="7"/>
      <c r="D536" s="7"/>
      <c r="E536" s="7"/>
    </row>
    <row r="537" spans="1:5" ht="12.75">
      <c r="A537" s="12"/>
      <c r="B537" s="10"/>
      <c r="C537" s="3"/>
      <c r="D537" s="3"/>
      <c r="E537" s="7"/>
    </row>
    <row r="538" spans="1:5" ht="12.75">
      <c r="A538" s="17"/>
      <c r="B538" s="7"/>
      <c r="C538" s="7"/>
      <c r="D538" s="7"/>
      <c r="E538" s="7"/>
    </row>
    <row r="539" spans="1:5" ht="12.75">
      <c r="A539" s="10"/>
      <c r="E539" s="7"/>
    </row>
    <row r="540" spans="1:5" ht="12.75">
      <c r="A540" s="10"/>
      <c r="B540" s="10"/>
      <c r="C540" s="7"/>
      <c r="D540" s="7"/>
      <c r="E540" s="7"/>
    </row>
    <row r="541" spans="1:5" ht="12.75">
      <c r="A541" s="10"/>
      <c r="B541" s="10"/>
      <c r="C541" s="7"/>
      <c r="D541" s="7"/>
      <c r="E541" s="7"/>
    </row>
    <row r="542" spans="1:5" ht="12.75">
      <c r="A542" s="10"/>
      <c r="C542" s="7"/>
      <c r="D542" s="7"/>
      <c r="E542" s="7"/>
    </row>
    <row r="543" spans="1:5" ht="12.75">
      <c r="A543" s="17"/>
      <c r="B543" s="7"/>
      <c r="C543" s="7"/>
      <c r="D543" s="7"/>
      <c r="E543" s="7"/>
    </row>
    <row r="544" spans="1:5" ht="12.75">
      <c r="A544" s="10"/>
      <c r="B544" s="10"/>
      <c r="C544" s="7"/>
      <c r="D544" s="7"/>
      <c r="E544" s="7"/>
    </row>
    <row r="545" spans="1:5" ht="12.75">
      <c r="A545" s="10"/>
      <c r="C545" s="7"/>
      <c r="D545" s="7"/>
      <c r="E545" s="7"/>
    </row>
    <row r="546" spans="1:5" ht="12.75">
      <c r="A546" s="17"/>
      <c r="B546" s="7"/>
      <c r="C546" s="7"/>
      <c r="D546" s="7"/>
      <c r="E546" s="7"/>
    </row>
    <row r="547" spans="1:5" ht="12.75">
      <c r="A547" s="10"/>
      <c r="B547" s="10"/>
      <c r="C547" s="7"/>
      <c r="D547" s="7"/>
      <c r="E547" s="7"/>
    </row>
    <row r="548" spans="1:5" ht="12.75">
      <c r="A548" s="10"/>
      <c r="C548" s="7"/>
      <c r="D548" s="7"/>
      <c r="E548" s="7"/>
    </row>
    <row r="549" spans="1:5" ht="12.75">
      <c r="A549" s="17"/>
      <c r="B549" s="7"/>
      <c r="C549" s="7"/>
      <c r="D549" s="7"/>
      <c r="E549" s="7"/>
    </row>
    <row r="550" spans="1:5" ht="12.75">
      <c r="A550" s="10"/>
      <c r="B550" s="10"/>
      <c r="C550" s="7"/>
      <c r="D550" s="7"/>
      <c r="E550" s="7"/>
    </row>
    <row r="551" spans="1:5" ht="12.75">
      <c r="A551" s="10"/>
      <c r="C551" s="7"/>
      <c r="D551" s="7"/>
      <c r="E551" s="7"/>
    </row>
    <row r="552" spans="1:5" ht="12.75">
      <c r="A552" s="17"/>
      <c r="B552" s="7"/>
      <c r="C552" s="7"/>
      <c r="D552" s="7"/>
      <c r="E552" s="7"/>
    </row>
    <row r="553" spans="1:5" ht="12.75">
      <c r="A553" s="10"/>
      <c r="E553" s="7"/>
    </row>
    <row r="554" spans="1:5" ht="12.75">
      <c r="A554" s="10"/>
      <c r="C554" s="7"/>
      <c r="D554" s="7"/>
      <c r="E554" s="7"/>
    </row>
    <row r="555" spans="1:5" ht="12.75">
      <c r="A555" s="17"/>
      <c r="B555" s="7"/>
      <c r="C555" s="7"/>
      <c r="D555" s="7"/>
      <c r="E555" s="7"/>
    </row>
    <row r="556" spans="1:5" ht="12.75">
      <c r="A556" s="10"/>
      <c r="E556" s="7"/>
    </row>
    <row r="557" spans="1:5" ht="12.75">
      <c r="A557" s="10"/>
      <c r="C557" s="7"/>
      <c r="D557" s="7"/>
      <c r="E557" s="7"/>
    </row>
    <row r="558" spans="1:5" ht="12.75">
      <c r="A558" s="17"/>
      <c r="B558" s="7"/>
      <c r="C558" s="7"/>
      <c r="D558" s="7"/>
      <c r="E558" s="7"/>
    </row>
    <row r="559" spans="1:5" ht="12.75">
      <c r="A559" s="10"/>
      <c r="E559" s="7"/>
    </row>
    <row r="560" spans="1:5" ht="12.75">
      <c r="A560" s="10"/>
      <c r="B560" s="17"/>
      <c r="C560" s="7"/>
      <c r="D560" s="7"/>
      <c r="E560" s="7"/>
    </row>
    <row r="561" spans="1:5" ht="12.75">
      <c r="A561" s="17"/>
      <c r="B561" s="7"/>
      <c r="C561" s="7"/>
      <c r="D561" s="7"/>
      <c r="E561" s="7"/>
    </row>
    <row r="562" spans="1:5" ht="12.75">
      <c r="A562" s="17"/>
      <c r="B562" s="7"/>
      <c r="C562" s="7"/>
      <c r="D562" s="7"/>
      <c r="E562" s="7"/>
    </row>
    <row r="563" spans="1:5" ht="12.75">
      <c r="A563" s="17"/>
      <c r="B563" s="7"/>
      <c r="C563" s="7"/>
      <c r="D563" s="7"/>
      <c r="E563" s="7"/>
    </row>
    <row r="564" spans="1:5" ht="12.75">
      <c r="A564" s="10"/>
      <c r="E564" s="7"/>
    </row>
    <row r="565" spans="1:5" ht="12.75">
      <c r="A565" s="10"/>
      <c r="C565" s="7"/>
      <c r="D565" s="7"/>
      <c r="E565" s="7"/>
    </row>
    <row r="566" spans="1:5" ht="12.75">
      <c r="A566" s="17"/>
      <c r="B566" s="7"/>
      <c r="C566" s="7"/>
      <c r="D566" s="7"/>
      <c r="E566" s="7"/>
    </row>
    <row r="567" spans="1:5" ht="12.75">
      <c r="A567" s="10"/>
      <c r="E567" s="7"/>
    </row>
    <row r="568" spans="1:5" ht="12.75">
      <c r="A568" s="10"/>
      <c r="C568" s="7"/>
      <c r="D568" s="7"/>
      <c r="E568" s="7"/>
    </row>
    <row r="569" spans="1:5" ht="12.75">
      <c r="A569" s="17"/>
      <c r="B569" s="7"/>
      <c r="C569" s="7"/>
      <c r="D569" s="7"/>
      <c r="E569" s="7"/>
    </row>
    <row r="570" spans="1:5" ht="12.75">
      <c r="A570" s="17"/>
      <c r="B570" s="7"/>
      <c r="C570" s="7"/>
      <c r="D570" s="7"/>
      <c r="E570" s="7"/>
    </row>
    <row r="571" spans="1:5" ht="12.75">
      <c r="A571" s="17"/>
      <c r="B571" s="7"/>
      <c r="C571" s="7"/>
      <c r="D571" s="7"/>
      <c r="E571" s="7"/>
    </row>
    <row r="572" spans="1:5" ht="12.75">
      <c r="A572" s="17"/>
      <c r="B572" s="7"/>
      <c r="C572" s="7"/>
      <c r="D572" s="7"/>
      <c r="E572" s="7"/>
    </row>
    <row r="573" spans="1:5" ht="12.75">
      <c r="A573" s="17"/>
      <c r="B573" s="7"/>
      <c r="C573" s="7"/>
      <c r="D573" s="7"/>
      <c r="E573" s="7"/>
    </row>
    <row r="574" spans="1:5" ht="12.75">
      <c r="A574" s="17"/>
      <c r="B574" s="7"/>
      <c r="C574" s="7"/>
      <c r="D574" s="7"/>
      <c r="E574" s="7"/>
    </row>
    <row r="575" spans="1:5" ht="12.75">
      <c r="A575" s="10"/>
      <c r="E575" s="7"/>
    </row>
    <row r="576" spans="1:5" ht="12.75">
      <c r="A576" s="10"/>
      <c r="B576" s="7"/>
      <c r="C576" s="7"/>
      <c r="D576" s="7"/>
      <c r="E576" s="7"/>
    </row>
    <row r="577" spans="1:5" ht="12.75">
      <c r="A577" s="14"/>
      <c r="B577" s="7"/>
      <c r="C577" s="7"/>
      <c r="D577" s="7"/>
      <c r="E577" s="7"/>
    </row>
    <row r="578" spans="1:5" ht="12.75">
      <c r="A578" s="17"/>
      <c r="B578" s="7"/>
      <c r="C578" s="7"/>
      <c r="D578" s="7"/>
      <c r="E578" s="7"/>
    </row>
    <row r="579" spans="1:5" ht="12.75">
      <c r="A579" s="17"/>
      <c r="B579" s="7"/>
      <c r="C579" s="7"/>
      <c r="D579" s="7"/>
      <c r="E579" s="7"/>
    </row>
    <row r="580" spans="1:5" ht="12.75">
      <c r="A580" s="17"/>
      <c r="B580" s="7"/>
      <c r="C580" s="7"/>
      <c r="D580" s="7"/>
      <c r="E580" s="7"/>
    </row>
    <row r="581" spans="1:5" ht="12.75">
      <c r="A581" s="17"/>
      <c r="B581" s="7"/>
      <c r="C581" s="7"/>
      <c r="D581" s="7"/>
      <c r="E581" s="7"/>
    </row>
    <row r="582" spans="1:5" ht="12.75">
      <c r="A582" s="17"/>
      <c r="B582" s="7"/>
      <c r="C582" s="7"/>
      <c r="D582" s="7"/>
      <c r="E582" s="7"/>
    </row>
    <row r="583" spans="1:5" ht="12.75">
      <c r="A583" s="10"/>
      <c r="E583" s="7"/>
    </row>
    <row r="584" spans="1:5" ht="12.75">
      <c r="A584" s="10"/>
      <c r="C584" s="7"/>
      <c r="D584" s="7"/>
      <c r="E584" s="7"/>
    </row>
    <row r="585" spans="1:5" ht="12.75">
      <c r="A585" s="17"/>
      <c r="B585" s="7"/>
      <c r="C585" s="7"/>
      <c r="D585" s="7"/>
      <c r="E585" s="7"/>
    </row>
    <row r="586" spans="2:5" ht="12.75">
      <c r="B586" s="7"/>
      <c r="C586" s="7"/>
      <c r="D586" s="7"/>
      <c r="E586" s="7"/>
    </row>
    <row r="587" spans="1:5" ht="12.75">
      <c r="A587" s="10"/>
      <c r="B587" s="7"/>
      <c r="C587" s="7"/>
      <c r="D587" s="7"/>
      <c r="E587" s="7"/>
    </row>
    <row r="588" spans="1:5" ht="12.75">
      <c r="A588" s="17"/>
      <c r="B588" s="7"/>
      <c r="C588" s="7"/>
      <c r="D588" s="7"/>
      <c r="E588" s="7"/>
    </row>
    <row r="589" spans="1:5" ht="12.75">
      <c r="A589" s="17"/>
      <c r="B589" s="7"/>
      <c r="C589" s="7"/>
      <c r="D589" s="7"/>
      <c r="E589" s="7"/>
    </row>
    <row r="590" spans="1:5" ht="12.75">
      <c r="A590" s="10"/>
      <c r="B590" s="7"/>
      <c r="C590" s="7"/>
      <c r="D590" s="7"/>
      <c r="E590" s="7"/>
    </row>
    <row r="591" spans="1:5" ht="12.75">
      <c r="A591" s="17"/>
      <c r="B591" s="7"/>
      <c r="C591" s="7"/>
      <c r="D591" s="7"/>
      <c r="E591" s="7"/>
    </row>
    <row r="592" spans="2:5" ht="12.75">
      <c r="B592" s="7"/>
      <c r="C592" s="7"/>
      <c r="D592" s="7"/>
      <c r="E592" s="7"/>
    </row>
    <row r="593" spans="1:5" ht="12.75">
      <c r="A593" s="1"/>
      <c r="B593" s="10"/>
      <c r="C593" s="3"/>
      <c r="D593" s="3"/>
      <c r="E593" s="7"/>
    </row>
    <row r="594" spans="2:5" ht="12.75">
      <c r="B594" s="7"/>
      <c r="C594" s="7"/>
      <c r="D594" s="7"/>
      <c r="E594" s="7"/>
    </row>
    <row r="595" spans="1:5" ht="12.75">
      <c r="A595" s="10"/>
      <c r="B595" s="10"/>
      <c r="C595" s="7"/>
      <c r="D595" s="7"/>
      <c r="E595" s="7"/>
    </row>
    <row r="596" spans="1:5" ht="12.75">
      <c r="A596" s="10"/>
      <c r="E596" s="7"/>
    </row>
    <row r="597" spans="1:5" ht="12.75">
      <c r="A597" s="10"/>
      <c r="C597" s="7"/>
      <c r="D597" s="7"/>
      <c r="E597" s="7"/>
    </row>
    <row r="598" spans="1:5" ht="12.75">
      <c r="A598" s="17"/>
      <c r="B598" s="7"/>
      <c r="C598" s="7"/>
      <c r="D598" s="7"/>
      <c r="E598" s="7"/>
    </row>
    <row r="599" spans="1:5" ht="12.75">
      <c r="A599" s="17"/>
      <c r="B599" s="7"/>
      <c r="C599" s="7"/>
      <c r="D599" s="7"/>
      <c r="E599" s="7"/>
    </row>
    <row r="600" spans="1:5" ht="12.75">
      <c r="A600" s="10"/>
      <c r="E600" s="7"/>
    </row>
    <row r="601" spans="1:5" ht="12.75">
      <c r="A601" s="10"/>
      <c r="C601" s="7"/>
      <c r="D601" s="7"/>
      <c r="E601" s="7"/>
    </row>
    <row r="602" spans="1:5" ht="12.75">
      <c r="A602" s="17"/>
      <c r="B602" s="7"/>
      <c r="C602" s="7"/>
      <c r="D602" s="7"/>
      <c r="E602" s="7"/>
    </row>
    <row r="603" spans="1:5" ht="12.75">
      <c r="A603" s="17"/>
      <c r="B603" s="7"/>
      <c r="E603" s="7"/>
    </row>
    <row r="604" spans="1:5" ht="12.75">
      <c r="A604" s="17"/>
      <c r="B604" s="7"/>
      <c r="C604" s="7"/>
      <c r="D604" s="7"/>
      <c r="E604" s="7"/>
    </row>
    <row r="605" spans="1:5" ht="12.75">
      <c r="A605" s="17"/>
      <c r="B605" s="7"/>
      <c r="C605" s="7"/>
      <c r="D605" s="7"/>
      <c r="E605" s="7"/>
    </row>
    <row r="606" spans="1:5" ht="12.75">
      <c r="A606" s="17"/>
      <c r="B606" s="7"/>
      <c r="C606" s="7"/>
      <c r="D606" s="7"/>
      <c r="E606" s="7"/>
    </row>
    <row r="607" spans="1:5" ht="12.75">
      <c r="A607" s="10"/>
      <c r="E607" s="7"/>
    </row>
    <row r="608" spans="1:5" ht="12.75">
      <c r="A608" s="10"/>
      <c r="C608" s="7"/>
      <c r="D608" s="7"/>
      <c r="E608" s="7"/>
    </row>
    <row r="609" spans="1:5" ht="12.75">
      <c r="A609" s="17"/>
      <c r="B609" s="7"/>
      <c r="C609" s="7"/>
      <c r="D609" s="7"/>
      <c r="E609" s="7"/>
    </row>
    <row r="610" spans="1:5" ht="12.75">
      <c r="A610" s="17"/>
      <c r="B610" s="7"/>
      <c r="C610" s="7"/>
      <c r="D610" s="7"/>
      <c r="E610" s="7"/>
    </row>
    <row r="611" spans="1:5" ht="12.75">
      <c r="A611" s="17"/>
      <c r="B611" s="7"/>
      <c r="C611" s="7"/>
      <c r="D611" s="7"/>
      <c r="E611" s="7"/>
    </row>
    <row r="612" spans="1:5" ht="12.75">
      <c r="A612" s="17"/>
      <c r="B612" s="7"/>
      <c r="C612" s="7"/>
      <c r="D612" s="7"/>
      <c r="E612" s="7"/>
    </row>
    <row r="613" spans="1:5" ht="12.75">
      <c r="A613" s="17"/>
      <c r="B613" s="7"/>
      <c r="C613" s="7"/>
      <c r="D613" s="7"/>
      <c r="E613" s="7"/>
    </row>
    <row r="614" spans="1:5" ht="12.75">
      <c r="A614" s="12"/>
      <c r="B614" s="10"/>
      <c r="C614" s="3"/>
      <c r="D614" s="3"/>
      <c r="E614" s="7"/>
    </row>
    <row r="615" spans="1:5" ht="12.75">
      <c r="A615" s="17"/>
      <c r="B615" s="7"/>
      <c r="C615" s="7"/>
      <c r="D615" s="7"/>
      <c r="E615" s="7"/>
    </row>
    <row r="616" spans="1:5" ht="12.75">
      <c r="A616" s="10"/>
      <c r="B616" s="10"/>
      <c r="C616" s="7"/>
      <c r="D616" s="7"/>
      <c r="E616" s="7"/>
    </row>
    <row r="617" spans="1:5" ht="12.75">
      <c r="A617" s="10"/>
      <c r="E617" s="7"/>
    </row>
    <row r="618" spans="1:5" ht="12.75">
      <c r="A618" s="10"/>
      <c r="C618" s="7"/>
      <c r="D618" s="7"/>
      <c r="E618" s="7"/>
    </row>
    <row r="619" spans="1:5" ht="12.75">
      <c r="A619" s="17"/>
      <c r="B619" s="7"/>
      <c r="C619" s="7"/>
      <c r="D619" s="7"/>
      <c r="E619" s="7"/>
    </row>
    <row r="620" spans="1:5" ht="12.75">
      <c r="A620" s="17"/>
      <c r="B620" s="7"/>
      <c r="C620" s="7"/>
      <c r="D620" s="7"/>
      <c r="E620" s="7"/>
    </row>
    <row r="621" spans="1:5" ht="12.75">
      <c r="A621" s="10"/>
      <c r="C621" s="7"/>
      <c r="D621" s="7"/>
      <c r="E621" s="7"/>
    </row>
    <row r="622" spans="1:5" ht="12.75">
      <c r="A622" s="17"/>
      <c r="B622" s="7"/>
      <c r="C622" s="7"/>
      <c r="D622" s="7"/>
      <c r="E622" s="7"/>
    </row>
    <row r="623" spans="1:5" ht="12.75">
      <c r="A623" s="10"/>
      <c r="E623" s="7"/>
    </row>
    <row r="627" spans="1:5" ht="12.75">
      <c r="A627" s="10"/>
      <c r="E627" s="7"/>
    </row>
    <row r="628" spans="1:5" ht="12.75">
      <c r="A628" s="10"/>
      <c r="C628" s="7"/>
      <c r="D628" s="7"/>
      <c r="E628" s="7"/>
    </row>
    <row r="629" spans="1:5" ht="12.75">
      <c r="A629" s="17"/>
      <c r="B629" s="7"/>
      <c r="C629" s="7"/>
      <c r="D629" s="7"/>
      <c r="E629" s="7"/>
    </row>
    <row r="630" spans="1:5" ht="12.75">
      <c r="A630" s="15"/>
      <c r="E630" s="7"/>
    </row>
    <row r="632" spans="1:4" ht="12.75">
      <c r="A632" s="12"/>
      <c r="B632" s="10"/>
      <c r="C632" s="3"/>
      <c r="D632" s="3"/>
    </row>
    <row r="669" spans="1:4" ht="12.75">
      <c r="A669" s="12"/>
      <c r="B669" s="2"/>
      <c r="C669" s="9"/>
      <c r="D669" s="9"/>
    </row>
    <row r="694" spans="1:4" ht="12.75">
      <c r="A694" s="11"/>
      <c r="B694" s="11"/>
      <c r="C694" s="6"/>
      <c r="D694" s="6"/>
    </row>
    <row r="696" spans="1:4" ht="12.75">
      <c r="A696" s="11"/>
      <c r="B696" s="11"/>
      <c r="C696" s="6"/>
      <c r="D696" s="6"/>
    </row>
    <row r="697" spans="1:4" ht="12.75">
      <c r="A697" s="11"/>
      <c r="B697" s="11"/>
      <c r="C697" s="6"/>
      <c r="D697" s="6"/>
    </row>
    <row r="698" spans="1:4" ht="12.75">
      <c r="A698" s="11"/>
      <c r="B698" s="11"/>
      <c r="C698" s="6"/>
      <c r="D698" s="6"/>
    </row>
    <row r="699" spans="1:4" ht="12.75">
      <c r="A699" s="11"/>
      <c r="B699" s="11"/>
      <c r="C699" s="6"/>
      <c r="D699" s="6"/>
    </row>
    <row r="701" spans="1:4" ht="12.75">
      <c r="A701" s="12"/>
      <c r="B701" s="2"/>
      <c r="C701" s="9"/>
      <c r="D701" s="9"/>
    </row>
    <row r="747" spans="1:4" ht="12.75">
      <c r="A747" s="11"/>
      <c r="B747" s="11"/>
      <c r="C747" s="6"/>
      <c r="D747" s="6"/>
    </row>
    <row r="749" spans="1:4" ht="12.75">
      <c r="A749" s="11"/>
      <c r="B749" s="11"/>
      <c r="C749" s="6"/>
      <c r="D749" s="6"/>
    </row>
    <row r="750" spans="1:4" ht="12.75">
      <c r="A750" s="11"/>
      <c r="B750" s="11"/>
      <c r="C750" s="6"/>
      <c r="D750" s="6"/>
    </row>
    <row r="751" spans="1:4" ht="12.75">
      <c r="A751" s="11"/>
      <c r="B751" s="11"/>
      <c r="C751" s="6"/>
      <c r="D751" s="6"/>
    </row>
    <row r="756" spans="1:4" ht="12.75">
      <c r="A756" s="12"/>
      <c r="B756" s="2"/>
      <c r="C756" s="9"/>
      <c r="D756" s="9"/>
    </row>
  </sheetData>
  <sheetProtection/>
  <mergeCells count="2">
    <mergeCell ref="A1:E1"/>
    <mergeCell ref="A2:B2"/>
  </mergeCells>
  <printOptions horizontalCentered="1"/>
  <pageMargins left="0.44" right="0.44" top="0.6299212598425197" bottom="0.6299212598425197" header="0.43" footer="0.31496062992125984"/>
  <pageSetup firstPageNumber="436" useFirstPageNumber="1" horizontalDpi="600" verticalDpi="600" orientation="portrait" paperSize="9" scale="95" r:id="rId1"/>
  <headerFooter alignWithMargins="0">
    <oddFooter>&amp;C&amp;P</oddFooter>
  </headerFooter>
  <rowBreaks count="1" manualBreakCount="1">
    <brk id="126" max="9" man="1"/>
  </rowBreaks>
  <ignoredErrors>
    <ignoredError sqref="A22 A83 A87 A117:A118 A125 A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Knezović</dc:creator>
  <cp:keywords/>
  <dc:description/>
  <cp:lastModifiedBy>mfkor</cp:lastModifiedBy>
  <cp:lastPrinted>2013-05-07T08:09:40Z</cp:lastPrinted>
  <dcterms:created xsi:type="dcterms:W3CDTF">2001-11-29T15:00:47Z</dcterms:created>
  <dcterms:modified xsi:type="dcterms:W3CDTF">2013-05-20T09:36:29Z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